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4-13530\Desktop\個人市民税・県民税等特別徴収様式\HP用\"/>
    </mc:Choice>
  </mc:AlternateContent>
  <bookViews>
    <workbookView xWindow="480" yWindow="30" windowWidth="8475" windowHeight="4725"/>
  </bookViews>
  <sheets>
    <sheet name="退職税額 計算シート" sheetId="4" r:id="rId1"/>
    <sheet name="退職税額 計算シート（入力例）" sheetId="3" r:id="rId2"/>
  </sheets>
  <calcPr calcId="162913"/>
</workbook>
</file>

<file path=xl/calcChain.xml><?xml version="1.0" encoding="utf-8"?>
<calcChain xmlns="http://schemas.openxmlformats.org/spreadsheetml/2006/main">
  <c r="N9" i="4" l="1"/>
  <c r="N8" i="4"/>
  <c r="N18" i="4" s="1"/>
  <c r="N8" i="3"/>
  <c r="N9" i="3"/>
  <c r="N18" i="3"/>
  <c r="N19" i="3"/>
  <c r="C20" i="3"/>
  <c r="N23" i="3"/>
  <c r="N24" i="3"/>
  <c r="N25" i="3"/>
  <c r="N33" i="3"/>
  <c r="N34" i="3"/>
  <c r="C35" i="3"/>
  <c r="I8" i="3"/>
  <c r="C25" i="3"/>
  <c r="N28" i="3"/>
  <c r="N29" i="3"/>
  <c r="C30" i="3"/>
  <c r="I7" i="3"/>
  <c r="I9" i="3"/>
  <c r="N19" i="4" l="1"/>
  <c r="N23" i="4" s="1"/>
  <c r="N24" i="4" s="1"/>
  <c r="N25" i="4" s="1"/>
  <c r="N28" i="4" s="1"/>
  <c r="N29" i="4" s="1"/>
  <c r="C30" i="4" s="1"/>
  <c r="I7" i="4" s="1"/>
  <c r="C20" i="4" l="1"/>
  <c r="N33" i="4"/>
  <c r="N34" i="4" s="1"/>
  <c r="C35" i="4" s="1"/>
  <c r="I8" i="4" s="1"/>
  <c r="I9" i="4" s="1"/>
  <c r="C25" i="4"/>
</calcChain>
</file>

<file path=xl/comments1.xml><?xml version="1.0" encoding="utf-8"?>
<comments xmlns="http://schemas.openxmlformats.org/spreadsheetml/2006/main">
  <authors>
    <author xml:space="preserve"> </author>
  </authors>
  <commentList>
    <comment ref="E8" authorId="0" shapeId="0">
      <text>
        <r>
          <rPr>
            <b/>
            <sz val="9"/>
            <color indexed="81"/>
            <rFont val="ＭＳ Ｐゴシック"/>
            <family val="3"/>
            <charset val="128"/>
          </rPr>
          <t xml:space="preserve"> 端数の月は切上げて1年としてください。1年以上の年数を入力してください。
例）2年5か月　→　3年</t>
        </r>
      </text>
    </comment>
    <comment ref="E9" authorId="0" shapeId="0">
      <text>
        <r>
          <rPr>
            <b/>
            <sz val="9"/>
            <color indexed="81"/>
            <rFont val="ＭＳ Ｐゴシック"/>
            <family val="3"/>
            <charset val="128"/>
          </rPr>
          <t xml:space="preserve"> 障害者になったことによる退職の場合は、100万円の控除加算が受けられます。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 xml:space="preserve"> </author>
  </authors>
  <commentList>
    <comment ref="E8" authorId="0" shapeId="0">
      <text>
        <r>
          <rPr>
            <b/>
            <sz val="9"/>
            <color indexed="81"/>
            <rFont val="ＭＳ Ｐゴシック"/>
            <family val="3"/>
            <charset val="128"/>
          </rPr>
          <t xml:space="preserve"> 端数の月は切上げて1年としてください。1年以上の年数を入力してください。
例）2年5か月　→　3年</t>
        </r>
      </text>
    </comment>
    <comment ref="E9" authorId="0" shapeId="0">
      <text>
        <r>
          <rPr>
            <b/>
            <sz val="9"/>
            <color indexed="81"/>
            <rFont val="ＭＳ Ｐゴシック"/>
            <family val="3"/>
            <charset val="128"/>
          </rPr>
          <t xml:space="preserve"> 障害者になったことによる退職の場合は、100万円の控除加算が受けられます。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<sst xmlns="http://schemas.openxmlformats.org/spreadsheetml/2006/main" count="116" uniqueCount="47">
  <si>
    <t>いいえ</t>
  </si>
  <si>
    <t>退職金支払金額</t>
    <rPh sb="0" eb="3">
      <t>タイショクキン</t>
    </rPh>
    <rPh sb="3" eb="5">
      <t>シハラ</t>
    </rPh>
    <rPh sb="5" eb="7">
      <t>キンガク</t>
    </rPh>
    <phoneticPr fontId="1"/>
  </si>
  <si>
    <t>勤続年数</t>
    <rPh sb="0" eb="2">
      <t>キンゾク</t>
    </rPh>
    <rPh sb="2" eb="4">
      <t>ネンスウ</t>
    </rPh>
    <phoneticPr fontId="1"/>
  </si>
  <si>
    <t>障害による退職</t>
    <rPh sb="0" eb="2">
      <t>ショウガイ</t>
    </rPh>
    <rPh sb="5" eb="7">
      <t>タイショク</t>
    </rPh>
    <phoneticPr fontId="1"/>
  </si>
  <si>
    <t>円</t>
    <rPh sb="0" eb="1">
      <t>エン</t>
    </rPh>
    <phoneticPr fontId="1"/>
  </si>
  <si>
    <t>年</t>
    <rPh sb="0" eb="1">
      <t>ネン</t>
    </rPh>
    <phoneticPr fontId="1"/>
  </si>
  <si>
    <t>市民税</t>
    <rPh sb="0" eb="3">
      <t>シミンゼイ</t>
    </rPh>
    <phoneticPr fontId="1"/>
  </si>
  <si>
    <t>県民税</t>
    <rPh sb="0" eb="3">
      <t>ケンミンゼイ</t>
    </rPh>
    <phoneticPr fontId="1"/>
  </si>
  <si>
    <t>住民税合計額</t>
    <rPh sb="0" eb="3">
      <t>ジュウミンゼイ</t>
    </rPh>
    <rPh sb="3" eb="5">
      <t>ゴウケイ</t>
    </rPh>
    <rPh sb="5" eb="6">
      <t>ガク</t>
    </rPh>
    <phoneticPr fontId="1"/>
  </si>
  <si>
    <t>退職所得控除額</t>
    <rPh sb="0" eb="2">
      <t>タイショク</t>
    </rPh>
    <rPh sb="2" eb="4">
      <t>ショトク</t>
    </rPh>
    <rPh sb="4" eb="6">
      <t>コウジョ</t>
    </rPh>
    <rPh sb="6" eb="7">
      <t>ガク</t>
    </rPh>
    <phoneticPr fontId="1"/>
  </si>
  <si>
    <t>※障害者になったことにより退職した場合は、上記控除額に100万円が加算されます。</t>
    <rPh sb="1" eb="4">
      <t>ショウガイシャ</t>
    </rPh>
    <rPh sb="13" eb="15">
      <t>タイショク</t>
    </rPh>
    <rPh sb="17" eb="19">
      <t>バアイ</t>
    </rPh>
    <rPh sb="21" eb="23">
      <t>ジョウキ</t>
    </rPh>
    <rPh sb="23" eb="25">
      <t>コウジョ</t>
    </rPh>
    <rPh sb="25" eb="26">
      <t>ガク</t>
    </rPh>
    <rPh sb="30" eb="32">
      <t>マンエン</t>
    </rPh>
    <rPh sb="33" eb="35">
      <t>カサン</t>
    </rPh>
    <phoneticPr fontId="1"/>
  </si>
  <si>
    <t>退職所得金額</t>
    <rPh sb="0" eb="2">
      <t>タイショク</t>
    </rPh>
    <rPh sb="2" eb="4">
      <t>ショトク</t>
    </rPh>
    <rPh sb="4" eb="6">
      <t>キンガク</t>
    </rPh>
    <phoneticPr fontId="1"/>
  </si>
  <si>
    <t>※計算結果がマイナスの場合は、退職所得金額は0円になります。</t>
    <rPh sb="1" eb="3">
      <t>ケイサン</t>
    </rPh>
    <rPh sb="3" eb="5">
      <t>ケッカ</t>
    </rPh>
    <rPh sb="11" eb="13">
      <t>バアイ</t>
    </rPh>
    <rPh sb="15" eb="17">
      <t>タイショク</t>
    </rPh>
    <rPh sb="17" eb="19">
      <t>ショトク</t>
    </rPh>
    <rPh sb="19" eb="21">
      <t>キンガク</t>
    </rPh>
    <rPh sb="23" eb="24">
      <t>エン</t>
    </rPh>
    <phoneticPr fontId="1"/>
  </si>
  <si>
    <t>勤続年数が20年以下の場合　②勤続年数×40万円　【80万円に満たない場合は80万円】</t>
    <rPh sb="0" eb="2">
      <t>キンゾク</t>
    </rPh>
    <rPh sb="2" eb="4">
      <t>ネンスウ</t>
    </rPh>
    <rPh sb="7" eb="8">
      <t>ネン</t>
    </rPh>
    <rPh sb="8" eb="10">
      <t>イカ</t>
    </rPh>
    <rPh sb="11" eb="13">
      <t>バアイ</t>
    </rPh>
    <rPh sb="15" eb="17">
      <t>キンゾク</t>
    </rPh>
    <rPh sb="17" eb="19">
      <t>ネンスウ</t>
    </rPh>
    <rPh sb="22" eb="24">
      <t>マンエン</t>
    </rPh>
    <rPh sb="28" eb="30">
      <t>マンエン</t>
    </rPh>
    <rPh sb="31" eb="32">
      <t>ミ</t>
    </rPh>
    <rPh sb="35" eb="37">
      <t>バアイ</t>
    </rPh>
    <rPh sb="40" eb="42">
      <t>マンエン</t>
    </rPh>
    <phoneticPr fontId="1"/>
  </si>
  <si>
    <t>勤続年数が20年を超える場合　800万円＋70万円×（②勤続年数－20年）</t>
    <rPh sb="0" eb="2">
      <t>キンゾク</t>
    </rPh>
    <rPh sb="2" eb="4">
      <t>ネンスウ</t>
    </rPh>
    <rPh sb="7" eb="8">
      <t>ネン</t>
    </rPh>
    <rPh sb="9" eb="10">
      <t>コ</t>
    </rPh>
    <rPh sb="12" eb="14">
      <t>バアイ</t>
    </rPh>
    <rPh sb="18" eb="20">
      <t>マンエン</t>
    </rPh>
    <rPh sb="23" eb="25">
      <t>マンエン</t>
    </rPh>
    <rPh sb="28" eb="30">
      <t>キンゾク</t>
    </rPh>
    <rPh sb="30" eb="32">
      <t>ネンスウ</t>
    </rPh>
    <rPh sb="35" eb="36">
      <t>ネン</t>
    </rPh>
    <phoneticPr fontId="1"/>
  </si>
  <si>
    <t>（①退職金支払金額－④退職所得控除額）×1/2　【千円未満切捨て】</t>
    <rPh sb="2" eb="5">
      <t>タイショクキン</t>
    </rPh>
    <rPh sb="5" eb="7">
      <t>シハラ</t>
    </rPh>
    <rPh sb="7" eb="9">
      <t>キンガク</t>
    </rPh>
    <rPh sb="11" eb="13">
      <t>タイショク</t>
    </rPh>
    <rPh sb="13" eb="15">
      <t>ショトク</t>
    </rPh>
    <rPh sb="15" eb="17">
      <t>コウジョ</t>
    </rPh>
    <rPh sb="17" eb="18">
      <t>ガク</t>
    </rPh>
    <rPh sb="25" eb="27">
      <t>センエン</t>
    </rPh>
    <rPh sb="27" eb="29">
      <t>ミマン</t>
    </rPh>
    <rPh sb="29" eb="31">
      <t>キリス</t>
    </rPh>
    <phoneticPr fontId="1"/>
  </si>
  <si>
    <t>算出市民税＝⑤退職所得金額×6％</t>
    <rPh sb="0" eb="2">
      <t>サンシュツ</t>
    </rPh>
    <rPh sb="2" eb="5">
      <t>シミンゼイ</t>
    </rPh>
    <rPh sb="7" eb="9">
      <t>タイショク</t>
    </rPh>
    <rPh sb="9" eb="11">
      <t>ショトク</t>
    </rPh>
    <rPh sb="11" eb="13">
      <t>キンガク</t>
    </rPh>
    <phoneticPr fontId="1"/>
  </si>
  <si>
    <t>算出県民税＝⑤退職所得金額×4％</t>
    <rPh sb="0" eb="2">
      <t>サンシュツ</t>
    </rPh>
    <rPh sb="2" eb="5">
      <t>ケンミンゼイ</t>
    </rPh>
    <rPh sb="7" eb="9">
      <t>タイショク</t>
    </rPh>
    <rPh sb="9" eb="11">
      <t>ショトク</t>
    </rPh>
    <rPh sb="11" eb="13">
      <t>キンガク</t>
    </rPh>
    <phoneticPr fontId="1"/>
  </si>
  <si>
    <t>退職所得に対する住民税が自動計算されます。</t>
    <rPh sb="0" eb="2">
      <t>タイショク</t>
    </rPh>
    <rPh sb="2" eb="4">
      <t>ショトク</t>
    </rPh>
    <rPh sb="5" eb="6">
      <t>タイ</t>
    </rPh>
    <rPh sb="8" eb="11">
      <t>ジュウミンゼイ</t>
    </rPh>
    <rPh sb="12" eb="14">
      <t>ジドウ</t>
    </rPh>
    <rPh sb="14" eb="16">
      <t>ケイサン</t>
    </rPh>
    <phoneticPr fontId="1"/>
  </si>
  <si>
    <t>①</t>
    <phoneticPr fontId="1"/>
  </si>
  <si>
    <t>②</t>
    <phoneticPr fontId="1"/>
  </si>
  <si>
    <t>③</t>
    <phoneticPr fontId="1"/>
  </si>
  <si>
    <t>④</t>
    <phoneticPr fontId="1"/>
  </si>
  <si>
    <t>⑤</t>
    <phoneticPr fontId="1"/>
  </si>
  <si>
    <t>⑥</t>
    <phoneticPr fontId="1"/>
  </si>
  <si>
    <t>⑦</t>
    <phoneticPr fontId="1"/>
  </si>
  <si>
    <t>☆ 計算方法</t>
    <rPh sb="2" eb="4">
      <t>ケイサン</t>
    </rPh>
    <rPh sb="4" eb="6">
      <t>ホウホウ</t>
    </rPh>
    <phoneticPr fontId="1"/>
  </si>
  <si>
    <t>障害者</t>
    <rPh sb="0" eb="3">
      <t>ショウガイシャ</t>
    </rPh>
    <phoneticPr fontId="1"/>
  </si>
  <si>
    <t>退職所得控除</t>
    <rPh sb="0" eb="2">
      <t>タイショク</t>
    </rPh>
    <rPh sb="2" eb="4">
      <t>ショトク</t>
    </rPh>
    <rPh sb="4" eb="6">
      <t>コウジョ</t>
    </rPh>
    <phoneticPr fontId="1"/>
  </si>
  <si>
    <t>控除後</t>
    <rPh sb="0" eb="2">
      <t>コウジョ</t>
    </rPh>
    <rPh sb="2" eb="3">
      <t>ゴ</t>
    </rPh>
    <phoneticPr fontId="1"/>
  </si>
  <si>
    <t>控除後（絶対値）</t>
    <rPh sb="0" eb="2">
      <t>コウジョ</t>
    </rPh>
    <rPh sb="2" eb="3">
      <t>ゴ</t>
    </rPh>
    <rPh sb="4" eb="7">
      <t>ゼッタイチ</t>
    </rPh>
    <phoneticPr fontId="1"/>
  </si>
  <si>
    <t>最終（退職所得控除）</t>
    <rPh sb="0" eb="2">
      <t>サイシュウ</t>
    </rPh>
    <rPh sb="3" eb="5">
      <t>タイショク</t>
    </rPh>
    <rPh sb="5" eb="7">
      <t>ショトク</t>
    </rPh>
    <rPh sb="7" eb="9">
      <t>コウジョ</t>
    </rPh>
    <phoneticPr fontId="1"/>
  </si>
  <si>
    <t>2分の1後</t>
    <rPh sb="1" eb="2">
      <t>ブン</t>
    </rPh>
    <rPh sb="4" eb="5">
      <t>ゴ</t>
    </rPh>
    <phoneticPr fontId="1"/>
  </si>
  <si>
    <t>算出市民税</t>
    <rPh sb="0" eb="2">
      <t>サンシュツ</t>
    </rPh>
    <rPh sb="2" eb="5">
      <t>シミンゼイ</t>
    </rPh>
    <phoneticPr fontId="1"/>
  </si>
  <si>
    <t>算出県民税</t>
    <rPh sb="0" eb="2">
      <t>サンシュツ</t>
    </rPh>
    <rPh sb="2" eb="5">
      <t>ケンミンゼイ</t>
    </rPh>
    <phoneticPr fontId="1"/>
  </si>
  <si>
    <t>市民税＝算出市民税－税率控除額　【百円未満切捨て】</t>
    <rPh sb="0" eb="3">
      <t>シミンゼイ</t>
    </rPh>
    <rPh sb="4" eb="6">
      <t>サンシュツ</t>
    </rPh>
    <rPh sb="6" eb="9">
      <t>シミンゼイ</t>
    </rPh>
    <rPh sb="10" eb="12">
      <t>ゼイリツ</t>
    </rPh>
    <rPh sb="12" eb="14">
      <t>コウジョ</t>
    </rPh>
    <rPh sb="14" eb="15">
      <t>ガク</t>
    </rPh>
    <rPh sb="17" eb="19">
      <t>ヒャクエン</t>
    </rPh>
    <rPh sb="19" eb="21">
      <t>ミマン</t>
    </rPh>
    <rPh sb="21" eb="23">
      <t>キリス</t>
    </rPh>
    <phoneticPr fontId="1"/>
  </si>
  <si>
    <t>県民税＝算出県民税－税率控除額　【百円未満切捨て】</t>
    <rPh sb="0" eb="3">
      <t>ケンミンゼイ</t>
    </rPh>
    <rPh sb="4" eb="6">
      <t>サンシュツ</t>
    </rPh>
    <rPh sb="6" eb="9">
      <t>ケンミンゼイ</t>
    </rPh>
    <rPh sb="10" eb="12">
      <t>ゼイリツ</t>
    </rPh>
    <rPh sb="12" eb="14">
      <t>コウジョ</t>
    </rPh>
    <rPh sb="14" eb="15">
      <t>ガク</t>
    </rPh>
    <rPh sb="17" eb="19">
      <t>ヒャクエン</t>
    </rPh>
    <rPh sb="19" eb="21">
      <t>ミマン</t>
    </rPh>
    <rPh sb="21" eb="23">
      <t>キリス</t>
    </rPh>
    <phoneticPr fontId="1"/>
  </si>
  <si>
    <t>④</t>
    <phoneticPr fontId="1"/>
  </si>
  <si>
    <t>（1）法人税法第2条第15号に規定する役員</t>
  </si>
  <si>
    <t>（法人の取締役、執行役、会計参与、監査役、理事、監事及び清算人並びにこれら以外の者で法人の経営に従事している一定の者）</t>
  </si>
  <si>
    <t>（2）国会議員及び地方公共団体の議会の議員</t>
  </si>
  <si>
    <t>（3）国家公務員及び地方公務員</t>
  </si>
  <si>
    <t>勤続年数5年以内の法人役員等（注1）</t>
    <rPh sb="0" eb="2">
      <t>キンゾク</t>
    </rPh>
    <rPh sb="2" eb="4">
      <t>ネンスウ</t>
    </rPh>
    <rPh sb="5" eb="6">
      <t>ネン</t>
    </rPh>
    <rPh sb="6" eb="8">
      <t>イナイ</t>
    </rPh>
    <rPh sb="9" eb="11">
      <t>ホウジン</t>
    </rPh>
    <rPh sb="11" eb="13">
      <t>ヤクイン</t>
    </rPh>
    <rPh sb="13" eb="14">
      <t>ナド</t>
    </rPh>
    <rPh sb="15" eb="16">
      <t>チュウ</t>
    </rPh>
    <phoneticPr fontId="1"/>
  </si>
  <si>
    <t>（注1）法人役員等とは</t>
    <rPh sb="1" eb="2">
      <t>チュウ</t>
    </rPh>
    <phoneticPr fontId="1"/>
  </si>
  <si>
    <t>①、②、③、④の項目を入力ください。</t>
    <rPh sb="8" eb="10">
      <t>コウモク</t>
    </rPh>
    <rPh sb="11" eb="13">
      <t>ニュウリョク</t>
    </rPh>
    <phoneticPr fontId="1"/>
  </si>
  <si>
    <t>退職所得に係る住民税の計算シート　</t>
    <rPh sb="0" eb="2">
      <t>タイショク</t>
    </rPh>
    <rPh sb="2" eb="4">
      <t>ショトク</t>
    </rPh>
    <rPh sb="5" eb="6">
      <t>カカ</t>
    </rPh>
    <rPh sb="7" eb="10">
      <t>ジュウミンゼイ</t>
    </rPh>
    <rPh sb="11" eb="13">
      <t>ケイサン</t>
    </rPh>
    <phoneticPr fontId="1"/>
  </si>
  <si>
    <t>退職所得に係る住民税の計算シート　(記入例）</t>
    <rPh sb="0" eb="2">
      <t>タイショク</t>
    </rPh>
    <rPh sb="2" eb="4">
      <t>ショトク</t>
    </rPh>
    <rPh sb="5" eb="6">
      <t>カカ</t>
    </rPh>
    <rPh sb="7" eb="10">
      <t>ジュウミンゼイ</t>
    </rPh>
    <rPh sb="11" eb="13">
      <t>ケイサン</t>
    </rPh>
    <rPh sb="18" eb="21">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</si>
</sst>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1"/>
      <name val="ＭＳ Ｐゴシック"/>
      <family val="3"/>
      <charset val="128"/>
    </font>
    <font>
      <sz val="9.35"/>
      <name val="ＭＳ Ｐゴシック"/>
      <family val="3"/>
      <charset val="128"/>
    </font>
    <font>
      <sz val="8"/>
      <name val="ＭＳ Ｐゴシック"/>
      <family val="3"/>
      <charset val="128"/>
    </font>
    <font>
      <u/>
      <sz val="1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rgb="FFFFFF99"/>
        <bgColor indexed="64"/>
      </patternFill>
    </fill>
    <fill>
      <patternFill patternType="solid">
        <fgColor theme="0" tint="-0.14999847407452621"/>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3">
    <xf numFmtId="0" fontId="0" fillId="0" borderId="0" xfId="0"/>
    <xf numFmtId="176" fontId="0" fillId="2" borderId="0" xfId="0" applyNumberFormat="1" applyFill="1" applyAlignment="1">
      <alignment vertical="center"/>
    </xf>
    <xf numFmtId="176" fontId="0" fillId="2" borderId="0" xfId="0" applyNumberFormat="1" applyFill="1" applyAlignment="1">
      <alignment horizontal="right" vertical="center"/>
    </xf>
    <xf numFmtId="176" fontId="0" fillId="0" borderId="0" xfId="0" applyNumberFormat="1" applyAlignment="1">
      <alignment vertical="center"/>
    </xf>
    <xf numFmtId="176" fontId="6" fillId="2" borderId="0" xfId="0" applyNumberFormat="1" applyFont="1" applyFill="1" applyAlignment="1">
      <alignment horizontal="left" vertical="center"/>
    </xf>
    <xf numFmtId="176" fontId="6" fillId="2" borderId="0" xfId="0" applyNumberFormat="1" applyFont="1" applyFill="1" applyAlignment="1">
      <alignment vertical="center"/>
    </xf>
    <xf numFmtId="176" fontId="0" fillId="2" borderId="1" xfId="0" applyNumberFormat="1" applyFill="1" applyBorder="1" applyAlignment="1">
      <alignment vertical="center"/>
    </xf>
    <xf numFmtId="176" fontId="5" fillId="2" borderId="2" xfId="0" applyNumberFormat="1" applyFont="1" applyFill="1" applyBorder="1" applyAlignment="1">
      <alignment horizontal="distributed" vertical="center" indent="1"/>
    </xf>
    <xf numFmtId="176" fontId="0" fillId="3" borderId="3" xfId="0" applyNumberFormat="1" applyFill="1" applyBorder="1" applyAlignment="1">
      <alignment vertical="center"/>
    </xf>
    <xf numFmtId="176" fontId="5" fillId="2" borderId="0" xfId="0" applyNumberFormat="1" applyFont="1" applyFill="1" applyAlignment="1">
      <alignment horizontal="right" vertical="center"/>
    </xf>
    <xf numFmtId="176" fontId="5" fillId="2" borderId="0" xfId="0" applyNumberFormat="1" applyFont="1" applyFill="1" applyAlignment="1">
      <alignment vertical="center"/>
    </xf>
    <xf numFmtId="176" fontId="0" fillId="0" borderId="0" xfId="0" applyNumberFormat="1" applyAlignment="1">
      <alignment horizontal="right" vertical="center"/>
    </xf>
    <xf numFmtId="176" fontId="0" fillId="0" borderId="0" xfId="0" applyNumberFormat="1" applyAlignment="1">
      <alignment vertical="center" shrinkToFit="1"/>
    </xf>
    <xf numFmtId="176" fontId="7" fillId="0" borderId="0" xfId="0" applyNumberFormat="1" applyFont="1" applyAlignment="1">
      <alignment vertical="center"/>
    </xf>
    <xf numFmtId="176" fontId="0" fillId="4" borderId="3" xfId="0" applyNumberFormat="1" applyFill="1" applyBorder="1" applyAlignment="1">
      <alignment vertical="center"/>
    </xf>
    <xf numFmtId="176" fontId="5" fillId="2" borderId="4" xfId="0" applyNumberFormat="1" applyFont="1" applyFill="1" applyBorder="1" applyAlignment="1">
      <alignment horizontal="center" vertical="center"/>
    </xf>
    <xf numFmtId="176" fontId="0" fillId="0" borderId="3" xfId="0" applyNumberFormat="1" applyFill="1" applyBorder="1" applyAlignment="1" applyProtection="1">
      <alignment vertical="center"/>
      <protection locked="0"/>
    </xf>
    <xf numFmtId="176" fontId="5" fillId="2" borderId="5" xfId="0" applyNumberFormat="1" applyFont="1" applyFill="1" applyBorder="1" applyAlignment="1">
      <alignment horizontal="center" vertical="center"/>
    </xf>
    <xf numFmtId="176" fontId="0" fillId="0" borderId="6" xfId="0" applyNumberFormat="1" applyFill="1" applyBorder="1" applyAlignment="1" applyProtection="1">
      <alignment horizontal="center" vertical="center"/>
      <protection locked="0"/>
    </xf>
    <xf numFmtId="176" fontId="0" fillId="2" borderId="7" xfId="0" applyNumberFormat="1" applyFill="1" applyBorder="1" applyAlignment="1">
      <alignment vertical="center"/>
    </xf>
    <xf numFmtId="0" fontId="8" fillId="5" borderId="0" xfId="0" applyFont="1" applyFill="1"/>
    <xf numFmtId="0" fontId="9" fillId="5" borderId="0" xfId="0" applyFont="1" applyFill="1"/>
    <xf numFmtId="176" fontId="0" fillId="6" borderId="0" xfId="0" applyNumberFormat="1" applyFill="1" applyAlignment="1">
      <alignment vertical="center" shrinkToFit="1"/>
    </xf>
    <xf numFmtId="176" fontId="10" fillId="6" borderId="0" xfId="0" applyNumberFormat="1" applyFont="1" applyFill="1" applyAlignment="1">
      <alignment vertical="center" shrinkToFit="1"/>
    </xf>
    <xf numFmtId="176" fontId="10" fillId="6" borderId="0" xfId="0" applyNumberFormat="1" applyFont="1" applyFill="1" applyAlignment="1">
      <alignment horizontal="left" vertical="center"/>
    </xf>
    <xf numFmtId="176" fontId="7" fillId="6" borderId="0" xfId="0" applyNumberFormat="1" applyFont="1" applyFill="1" applyAlignment="1">
      <alignment horizontal="left" vertical="center"/>
    </xf>
    <xf numFmtId="176" fontId="11" fillId="0" borderId="3" xfId="0" applyNumberFormat="1" applyFont="1" applyFill="1" applyBorder="1" applyAlignment="1" applyProtection="1">
      <alignment vertical="center"/>
      <protection locked="0"/>
    </xf>
    <xf numFmtId="176" fontId="11" fillId="0" borderId="6" xfId="0" applyNumberFormat="1" applyFont="1" applyFill="1" applyBorder="1" applyAlignment="1" applyProtection="1">
      <alignment horizontal="center" vertical="center"/>
      <protection locked="0"/>
    </xf>
    <xf numFmtId="176" fontId="4" fillId="2" borderId="0" xfId="0" applyNumberFormat="1" applyFont="1" applyFill="1" applyAlignment="1">
      <alignment horizontal="center" vertical="center"/>
    </xf>
    <xf numFmtId="0" fontId="0" fillId="0" borderId="0" xfId="0" applyAlignment="1">
      <alignment vertical="center"/>
    </xf>
    <xf numFmtId="176" fontId="5" fillId="2" borderId="4" xfId="0" applyNumberFormat="1" applyFont="1" applyFill="1" applyBorder="1" applyAlignment="1">
      <alignment horizontal="distributed" vertical="center"/>
    </xf>
    <xf numFmtId="176" fontId="5" fillId="2" borderId="2" xfId="0" applyNumberFormat="1" applyFont="1" applyFill="1" applyBorder="1" applyAlignment="1">
      <alignment horizontal="distributed" vertical="center"/>
    </xf>
    <xf numFmtId="176" fontId="5" fillId="2" borderId="5" xfId="0" applyNumberFormat="1" applyFont="1" applyFill="1" applyBorder="1" applyAlignment="1">
      <alignment horizontal="distributed" vertical="center"/>
    </xf>
    <xf numFmtId="176" fontId="5" fillId="2" borderId="8" xfId="0" applyNumberFormat="1" applyFont="1" applyFill="1" applyBorder="1" applyAlignment="1">
      <alignment horizontal="distributed" vertical="center"/>
    </xf>
    <xf numFmtId="176" fontId="5" fillId="2" borderId="4" xfId="0" applyNumberFormat="1" applyFont="1" applyFill="1" applyBorder="1" applyAlignment="1">
      <alignment horizontal="center" vertical="center"/>
    </xf>
    <xf numFmtId="0" fontId="0" fillId="0" borderId="4" xfId="0" applyBorder="1" applyAlignment="1">
      <alignment vertical="center"/>
    </xf>
    <xf numFmtId="176" fontId="5" fillId="2" borderId="4" xfId="0" applyNumberFormat="1"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176" fontId="0" fillId="0" borderId="6" xfId="0" applyNumberForma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176" fontId="11" fillId="0" borderId="6" xfId="0" applyNumberFormat="1"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390525</xdr:colOff>
      <xdr:row>10</xdr:row>
      <xdr:rowOff>66675</xdr:rowOff>
    </xdr:from>
    <xdr:to>
      <xdr:col>10</xdr:col>
      <xdr:colOff>419103</xdr:colOff>
      <xdr:row>15</xdr:row>
      <xdr:rowOff>152402</xdr:rowOff>
    </xdr:to>
    <xdr:sp macro="" textlink="">
      <xdr:nvSpPr>
        <xdr:cNvPr id="3" name="四角形吹き出し 2"/>
        <xdr:cNvSpPr/>
      </xdr:nvSpPr>
      <xdr:spPr>
        <a:xfrm rot="10800000">
          <a:off x="3800475" y="2543175"/>
          <a:ext cx="3038478" cy="1323977"/>
        </a:xfrm>
        <a:prstGeom prst="wedgeRectCallout">
          <a:avLst>
            <a:gd name="adj1" fmla="val -14563"/>
            <a:gd name="adj2" fmla="val 7155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10</xdr:row>
      <xdr:rowOff>142875</xdr:rowOff>
    </xdr:from>
    <xdr:to>
      <xdr:col>10</xdr:col>
      <xdr:colOff>390524</xdr:colOff>
      <xdr:row>15</xdr:row>
      <xdr:rowOff>95249</xdr:rowOff>
    </xdr:to>
    <xdr:sp macro="" textlink="">
      <xdr:nvSpPr>
        <xdr:cNvPr id="5" name="テキスト ボックス 4"/>
        <xdr:cNvSpPr txBox="1"/>
      </xdr:nvSpPr>
      <xdr:spPr>
        <a:xfrm>
          <a:off x="3848100" y="2619375"/>
          <a:ext cx="2962274" cy="1190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特別徴収した月の翌月</a:t>
          </a:r>
          <a:r>
            <a:rPr lang="en-US" altLang="ja-JP" sz="1100" b="0" i="0" baseline="0">
              <a:solidFill>
                <a:schemeClr val="dk1"/>
              </a:solidFill>
              <a:effectLst/>
              <a:latin typeface="+mn-lt"/>
              <a:ea typeface="+mn-ea"/>
              <a:cs typeface="+mn-cs"/>
            </a:rPr>
            <a:t>10</a:t>
          </a:r>
          <a:r>
            <a:rPr lang="ja-JP" altLang="ja-JP" sz="1100" b="0" i="0" baseline="0">
              <a:solidFill>
                <a:schemeClr val="dk1"/>
              </a:solidFill>
              <a:effectLst/>
              <a:latin typeface="+mn-lt"/>
              <a:ea typeface="+mn-ea"/>
              <a:cs typeface="+mn-cs"/>
            </a:rPr>
            <a:t>日までに、特別徴収義務者へ送付している納付書にて納入ください。（裏面の納入申告書に内訳を記載ください。）</a:t>
          </a:r>
          <a:endParaRPr lang="ja-JP" altLang="ja-JP">
            <a:effectLst/>
          </a:endParaRPr>
        </a:p>
        <a:p>
          <a:pPr rtl="0"/>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地方税共通納税システム（</a:t>
          </a:r>
          <a:r>
            <a:rPr lang="en-US" altLang="ja-JP" sz="1100" b="0" i="0" baseline="0">
              <a:solidFill>
                <a:schemeClr val="dk1"/>
              </a:solidFill>
              <a:effectLst/>
              <a:latin typeface="+mn-lt"/>
              <a:ea typeface="+mn-ea"/>
              <a:cs typeface="+mn-cs"/>
            </a:rPr>
            <a:t>eLTAX</a:t>
          </a:r>
          <a:r>
            <a:rPr lang="ja-JP" altLang="ja-JP" sz="1100" b="0" i="0" baseline="0">
              <a:solidFill>
                <a:schemeClr val="dk1"/>
              </a:solidFill>
              <a:effectLst/>
              <a:latin typeface="+mn-lt"/>
              <a:ea typeface="+mn-ea"/>
              <a:cs typeface="+mn-cs"/>
            </a:rPr>
            <a:t>）で納入する場合は、別途内訳が分かる書類を古河市役所市民税課宛てに提出してください。</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104772</xdr:colOff>
      <xdr:row>10</xdr:row>
      <xdr:rowOff>47622</xdr:rowOff>
    </xdr:from>
    <xdr:to>
      <xdr:col>10</xdr:col>
      <xdr:colOff>561975</xdr:colOff>
      <xdr:row>15</xdr:row>
      <xdr:rowOff>133349</xdr:rowOff>
    </xdr:to>
    <xdr:sp macro="" textlink="">
      <xdr:nvSpPr>
        <xdr:cNvPr id="2" name="四角形吹き出し 1"/>
        <xdr:cNvSpPr/>
      </xdr:nvSpPr>
      <xdr:spPr>
        <a:xfrm rot="10800000">
          <a:off x="3943347" y="2524122"/>
          <a:ext cx="3038478" cy="1323977"/>
        </a:xfrm>
        <a:prstGeom prst="wedgeRectCallout">
          <a:avLst>
            <a:gd name="adj1" fmla="val -14563"/>
            <a:gd name="adj2" fmla="val 7155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7</xdr:col>
      <xdr:colOff>161926</xdr:colOff>
      <xdr:row>10</xdr:row>
      <xdr:rowOff>142877</xdr:rowOff>
    </xdr:from>
    <xdr:to>
      <xdr:col>10</xdr:col>
      <xdr:colOff>542925</xdr:colOff>
      <xdr:row>15</xdr:row>
      <xdr:rowOff>95251</xdr:rowOff>
    </xdr:to>
    <xdr:sp macro="" textlink="">
      <xdr:nvSpPr>
        <xdr:cNvPr id="3" name="テキスト ボックス 2"/>
        <xdr:cNvSpPr txBox="1"/>
      </xdr:nvSpPr>
      <xdr:spPr>
        <a:xfrm>
          <a:off x="4000501" y="2619377"/>
          <a:ext cx="2962274" cy="1190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特別徴収した月の翌月</a:t>
          </a:r>
          <a:r>
            <a:rPr lang="en-US" altLang="ja-JP" sz="1100" b="0" i="0" baseline="0">
              <a:solidFill>
                <a:schemeClr val="dk1"/>
              </a:solidFill>
              <a:effectLst/>
              <a:latin typeface="+mn-lt"/>
              <a:ea typeface="+mn-ea"/>
              <a:cs typeface="+mn-cs"/>
            </a:rPr>
            <a:t>10</a:t>
          </a:r>
          <a:r>
            <a:rPr lang="ja-JP" altLang="ja-JP" sz="1100" b="0" i="0" baseline="0">
              <a:solidFill>
                <a:schemeClr val="dk1"/>
              </a:solidFill>
              <a:effectLst/>
              <a:latin typeface="+mn-lt"/>
              <a:ea typeface="+mn-ea"/>
              <a:cs typeface="+mn-cs"/>
            </a:rPr>
            <a:t>日までに、特別徴収義務者へ送付している納付書にて納入ください。（裏面の納入申告書に内訳を記載ください。）</a:t>
          </a:r>
          <a:endParaRPr lang="ja-JP" altLang="ja-JP">
            <a:effectLst/>
          </a:endParaRPr>
        </a:p>
        <a:p>
          <a:pPr rtl="0"/>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地方税共通納税システム（</a:t>
          </a:r>
          <a:r>
            <a:rPr lang="en-US" altLang="ja-JP" sz="1100" b="0" i="0" baseline="0">
              <a:solidFill>
                <a:schemeClr val="dk1"/>
              </a:solidFill>
              <a:effectLst/>
              <a:latin typeface="+mn-lt"/>
              <a:ea typeface="+mn-ea"/>
              <a:cs typeface="+mn-cs"/>
            </a:rPr>
            <a:t>eLTAX</a:t>
          </a:r>
          <a:r>
            <a:rPr lang="ja-JP" altLang="ja-JP" sz="1100" b="0" i="0" baseline="0">
              <a:solidFill>
                <a:schemeClr val="dk1"/>
              </a:solidFill>
              <a:effectLst/>
              <a:latin typeface="+mn-lt"/>
              <a:ea typeface="+mn-ea"/>
              <a:cs typeface="+mn-cs"/>
            </a:rPr>
            <a:t>）で納入する場合は、別途内訳が分かる書類を古河市役所市民税課宛てに提出してください。</a:t>
          </a:r>
          <a:endParaRPr lang="ja-JP" altLang="ja-JP">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noFill/>
        </a:ln>
      </a:spPr>
      <a:bodyPr vertOverflow="clip" horzOverflow="clip" wrap="square" rtlCol="0" anchor="t"/>
      <a:lstStyle>
        <a:defPPr rtl="0">
          <a:defRPr sz="1100" b="0" i="0" baseline="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tabSelected="1" workbookViewId="0">
      <selection activeCell="E7" sqref="E7"/>
    </sheetView>
  </sheetViews>
  <sheetFormatPr defaultRowHeight="20.100000000000001" customHeight="1" x14ac:dyDescent="0.15"/>
  <cols>
    <col min="1" max="1" width="5.625" style="3" customWidth="1"/>
    <col min="2" max="2" width="2.625" style="11" customWidth="1"/>
    <col min="3" max="3" width="17.625" style="3" customWidth="1"/>
    <col min="4" max="4" width="2.625" style="3" customWidth="1"/>
    <col min="5" max="5" width="12.625" style="3" customWidth="1"/>
    <col min="6" max="6" width="3.625" style="3" customWidth="1"/>
    <col min="7" max="7" width="5.625" style="3" customWidth="1"/>
    <col min="8" max="8" width="17.625" style="3" customWidth="1"/>
    <col min="9" max="9" width="12.625" style="3" customWidth="1"/>
    <col min="10" max="10" width="3.625" style="3" customWidth="1"/>
    <col min="11" max="11" width="12.625" style="3" customWidth="1"/>
    <col min="12" max="12" width="9" style="3" customWidth="1"/>
    <col min="13" max="13" width="15.625" style="12" customWidth="1"/>
    <col min="14" max="14" width="12.625" style="13" customWidth="1"/>
    <col min="15" max="16384" width="9" style="3"/>
  </cols>
  <sheetData>
    <row r="1" spans="1:14" ht="20.100000000000001" customHeight="1" x14ac:dyDescent="0.15">
      <c r="A1" s="1"/>
      <c r="B1" s="2"/>
      <c r="C1" s="1"/>
      <c r="D1" s="1"/>
      <c r="E1" s="1"/>
      <c r="F1" s="1"/>
      <c r="G1" s="1"/>
      <c r="H1" s="1"/>
      <c r="I1" s="1"/>
      <c r="J1" s="1"/>
      <c r="K1" s="1"/>
    </row>
    <row r="2" spans="1:14" ht="20.100000000000001" customHeight="1" x14ac:dyDescent="0.15">
      <c r="A2" s="28" t="s">
        <v>45</v>
      </c>
      <c r="B2" s="29"/>
      <c r="C2" s="29"/>
      <c r="D2" s="29"/>
      <c r="E2" s="29"/>
      <c r="F2" s="29"/>
      <c r="G2" s="29"/>
      <c r="H2" s="29"/>
      <c r="I2" s="29"/>
      <c r="J2" s="29"/>
      <c r="K2" s="29"/>
    </row>
    <row r="3" spans="1:14" ht="20.100000000000001" customHeight="1" x14ac:dyDescent="0.15">
      <c r="A3" s="29"/>
      <c r="B3" s="29"/>
      <c r="C3" s="29"/>
      <c r="D3" s="29"/>
      <c r="E3" s="29"/>
      <c r="F3" s="29"/>
      <c r="G3" s="29"/>
      <c r="H3" s="29"/>
      <c r="I3" s="29"/>
      <c r="J3" s="29"/>
      <c r="K3" s="29"/>
    </row>
    <row r="4" spans="1:14" ht="20.100000000000001" customHeight="1" x14ac:dyDescent="0.15">
      <c r="A4" s="1"/>
      <c r="B4" s="2"/>
      <c r="C4" s="1"/>
      <c r="D4" s="1"/>
      <c r="E4" s="1"/>
      <c r="F4" s="1"/>
      <c r="G4" s="1"/>
      <c r="H4" s="1"/>
      <c r="I4" s="1"/>
      <c r="J4" s="1"/>
      <c r="K4" s="1"/>
    </row>
    <row r="5" spans="1:14" ht="20.100000000000001" customHeight="1" x14ac:dyDescent="0.15">
      <c r="A5" s="1"/>
      <c r="B5" s="2"/>
      <c r="C5" s="1"/>
      <c r="D5" s="1"/>
      <c r="E5" s="1"/>
      <c r="F5" s="1"/>
      <c r="G5" s="1"/>
      <c r="H5" s="1"/>
      <c r="I5" s="1"/>
      <c r="J5" s="1"/>
      <c r="K5" s="1"/>
    </row>
    <row r="6" spans="1:14" ht="20.100000000000001" customHeight="1" thickBot="1" x14ac:dyDescent="0.2">
      <c r="A6" s="1"/>
      <c r="B6" s="4" t="s">
        <v>44</v>
      </c>
      <c r="C6" s="1"/>
      <c r="D6" s="1"/>
      <c r="E6" s="1"/>
      <c r="F6" s="1"/>
      <c r="G6" s="1"/>
      <c r="H6" s="5" t="s">
        <v>18</v>
      </c>
      <c r="I6" s="1"/>
      <c r="J6" s="1"/>
      <c r="K6" s="1"/>
    </row>
    <row r="7" spans="1:14" ht="20.100000000000001" customHeight="1" thickBot="1" x14ac:dyDescent="0.2">
      <c r="A7" s="1"/>
      <c r="B7" s="15" t="s">
        <v>19</v>
      </c>
      <c r="C7" s="30" t="s">
        <v>1</v>
      </c>
      <c r="D7" s="31"/>
      <c r="E7" s="16"/>
      <c r="F7" s="6" t="s">
        <v>4</v>
      </c>
      <c r="G7" s="1"/>
      <c r="H7" s="7" t="s">
        <v>6</v>
      </c>
      <c r="I7" s="8">
        <f>C30</f>
        <v>0</v>
      </c>
      <c r="J7" s="6" t="s">
        <v>4</v>
      </c>
      <c r="K7" s="1"/>
    </row>
    <row r="8" spans="1:14" ht="20.100000000000001" customHeight="1" thickBot="1" x14ac:dyDescent="0.2">
      <c r="A8" s="1"/>
      <c r="B8" s="15" t="s">
        <v>20</v>
      </c>
      <c r="C8" s="30" t="s">
        <v>2</v>
      </c>
      <c r="D8" s="31"/>
      <c r="E8" s="16"/>
      <c r="F8" s="6" t="s">
        <v>5</v>
      </c>
      <c r="G8" s="1"/>
      <c r="H8" s="7" t="s">
        <v>7</v>
      </c>
      <c r="I8" s="8">
        <f>C35</f>
        <v>0</v>
      </c>
      <c r="J8" s="6" t="s">
        <v>4</v>
      </c>
      <c r="K8" s="1"/>
      <c r="M8" s="23" t="s">
        <v>2</v>
      </c>
      <c r="N8" s="24">
        <f>IF(E8&gt;20,E8-20,E8)</f>
        <v>0</v>
      </c>
    </row>
    <row r="9" spans="1:14" ht="20.100000000000001" customHeight="1" thickBot="1" x14ac:dyDescent="0.2">
      <c r="A9" s="1"/>
      <c r="B9" s="17" t="s">
        <v>21</v>
      </c>
      <c r="C9" s="32" t="s">
        <v>3</v>
      </c>
      <c r="D9" s="33"/>
      <c r="E9" s="18"/>
      <c r="F9" s="19"/>
      <c r="G9" s="1"/>
      <c r="H9" s="7" t="s">
        <v>8</v>
      </c>
      <c r="I9" s="14">
        <f>I7+I8</f>
        <v>0</v>
      </c>
      <c r="J9" s="6" t="s">
        <v>4</v>
      </c>
      <c r="K9" s="1"/>
      <c r="M9" s="23" t="s">
        <v>27</v>
      </c>
      <c r="N9" s="24">
        <f>IF(E9="はい",1000000,0)</f>
        <v>0</v>
      </c>
    </row>
    <row r="10" spans="1:14" ht="20.100000000000001" customHeight="1" x14ac:dyDescent="0.15">
      <c r="A10" s="1"/>
      <c r="B10" s="34" t="s">
        <v>22</v>
      </c>
      <c r="C10" s="36" t="s">
        <v>42</v>
      </c>
      <c r="D10" s="37"/>
      <c r="E10" s="39"/>
      <c r="F10" s="6"/>
      <c r="G10" s="1"/>
      <c r="H10" s="1"/>
      <c r="I10" s="1"/>
      <c r="J10" s="1"/>
      <c r="K10" s="1"/>
      <c r="M10" s="22"/>
      <c r="N10" s="25"/>
    </row>
    <row r="11" spans="1:14" ht="20.100000000000001" customHeight="1" thickBot="1" x14ac:dyDescent="0.2">
      <c r="A11" s="1"/>
      <c r="B11" s="35"/>
      <c r="C11" s="38"/>
      <c r="D11" s="37"/>
      <c r="E11" s="40"/>
      <c r="F11" s="6"/>
      <c r="G11" s="1"/>
      <c r="H11" s="1"/>
      <c r="I11" s="1"/>
      <c r="J11" s="1"/>
      <c r="K11" s="1"/>
      <c r="M11" s="22"/>
      <c r="N11" s="25"/>
    </row>
    <row r="12" spans="1:14" ht="20.100000000000001" customHeight="1" x14ac:dyDescent="0.15">
      <c r="A12" s="1"/>
      <c r="B12" s="2"/>
      <c r="C12" s="1"/>
      <c r="D12" s="1"/>
      <c r="E12" s="1"/>
      <c r="F12" s="1"/>
      <c r="G12" s="1"/>
      <c r="H12" s="1"/>
      <c r="I12" s="1"/>
      <c r="J12" s="1"/>
      <c r="K12" s="1"/>
      <c r="M12" s="22"/>
      <c r="N12" s="25"/>
    </row>
    <row r="13" spans="1:14" ht="20.100000000000001" customHeight="1" x14ac:dyDescent="0.15">
      <c r="A13" s="1"/>
      <c r="B13" s="2"/>
      <c r="C13" s="1"/>
      <c r="D13" s="1"/>
      <c r="E13" s="1"/>
      <c r="F13" s="1"/>
      <c r="G13" s="1"/>
      <c r="H13" s="1"/>
      <c r="I13" s="1"/>
      <c r="J13" s="1"/>
      <c r="K13" s="1"/>
      <c r="M13" s="22"/>
      <c r="N13" s="25"/>
    </row>
    <row r="14" spans="1:14" ht="20.100000000000001" customHeight="1" x14ac:dyDescent="0.15">
      <c r="A14" s="1"/>
      <c r="B14" s="2"/>
      <c r="C14" s="1"/>
      <c r="D14" s="1"/>
      <c r="E14" s="1"/>
      <c r="F14" s="1"/>
      <c r="G14" s="1"/>
      <c r="H14" s="1"/>
      <c r="I14" s="1"/>
      <c r="J14" s="1"/>
      <c r="K14" s="1"/>
      <c r="M14" s="22"/>
      <c r="N14" s="25"/>
    </row>
    <row r="15" spans="1:14" ht="20.100000000000001" customHeight="1" x14ac:dyDescent="0.15">
      <c r="A15" s="1"/>
      <c r="B15" s="4" t="s">
        <v>26</v>
      </c>
      <c r="C15" s="1"/>
      <c r="D15" s="1"/>
      <c r="E15" s="1"/>
      <c r="F15" s="1"/>
      <c r="G15" s="1"/>
      <c r="H15" s="1"/>
      <c r="I15" s="1"/>
      <c r="J15" s="1"/>
      <c r="K15" s="1"/>
      <c r="M15" s="22"/>
      <c r="N15" s="25"/>
    </row>
    <row r="16" spans="1:14" ht="20.100000000000001" customHeight="1" x14ac:dyDescent="0.15">
      <c r="A16" s="1"/>
      <c r="B16" s="9" t="s">
        <v>22</v>
      </c>
      <c r="C16" s="10" t="s">
        <v>9</v>
      </c>
      <c r="D16" s="1"/>
      <c r="E16" s="1"/>
      <c r="F16" s="1"/>
      <c r="G16" s="1"/>
      <c r="H16" s="1"/>
      <c r="I16" s="1"/>
      <c r="J16" s="1"/>
      <c r="K16" s="1"/>
      <c r="M16" s="22"/>
      <c r="N16" s="25"/>
    </row>
    <row r="17" spans="1:14" ht="20.100000000000001" customHeight="1" x14ac:dyDescent="0.15">
      <c r="A17" s="1"/>
      <c r="B17" s="2"/>
      <c r="C17" s="1" t="s">
        <v>13</v>
      </c>
      <c r="D17" s="1"/>
      <c r="E17" s="1"/>
      <c r="F17" s="1"/>
      <c r="G17" s="1"/>
      <c r="H17" s="1"/>
      <c r="I17" s="1"/>
      <c r="J17" s="1"/>
      <c r="K17" s="1"/>
      <c r="M17" s="22"/>
      <c r="N17" s="25"/>
    </row>
    <row r="18" spans="1:14" ht="20.100000000000001" customHeight="1" x14ac:dyDescent="0.15">
      <c r="A18" s="1"/>
      <c r="B18" s="2"/>
      <c r="C18" s="1" t="s">
        <v>14</v>
      </c>
      <c r="D18" s="1"/>
      <c r="E18" s="1"/>
      <c r="F18" s="1"/>
      <c r="G18" s="1"/>
      <c r="H18" s="1"/>
      <c r="I18" s="1"/>
      <c r="J18" s="1"/>
      <c r="K18" s="1"/>
      <c r="M18" s="23" t="s">
        <v>28</v>
      </c>
      <c r="N18" s="24">
        <f>IF(E8&gt;20,(8000000+(700000*N8)),(400000*N8))</f>
        <v>0</v>
      </c>
    </row>
    <row r="19" spans="1:14" ht="20.100000000000001" customHeight="1" thickBot="1" x14ac:dyDescent="0.2">
      <c r="A19" s="1"/>
      <c r="B19" s="2"/>
      <c r="C19" s="1" t="s">
        <v>10</v>
      </c>
      <c r="D19" s="1"/>
      <c r="E19" s="1"/>
      <c r="F19" s="1"/>
      <c r="G19" s="1"/>
      <c r="H19" s="1"/>
      <c r="I19" s="1"/>
      <c r="J19" s="1"/>
      <c r="K19" s="1"/>
      <c r="M19" s="23" t="s">
        <v>31</v>
      </c>
      <c r="N19" s="24">
        <f>N9+N18</f>
        <v>0</v>
      </c>
    </row>
    <row r="20" spans="1:14" ht="20.100000000000001" customHeight="1" thickBot="1" x14ac:dyDescent="0.2">
      <c r="A20" s="1"/>
      <c r="B20" s="2"/>
      <c r="C20" s="8">
        <f>N19</f>
        <v>0</v>
      </c>
      <c r="D20" s="1" t="s">
        <v>4</v>
      </c>
      <c r="E20" s="1"/>
      <c r="F20" s="1"/>
      <c r="G20" s="1"/>
      <c r="H20" s="1"/>
      <c r="I20" s="1"/>
      <c r="J20" s="1"/>
      <c r="K20" s="1"/>
      <c r="M20" s="23"/>
      <c r="N20" s="24"/>
    </row>
    <row r="21" spans="1:14" ht="20.100000000000001" customHeight="1" x14ac:dyDescent="0.15">
      <c r="A21" s="1"/>
      <c r="B21" s="2"/>
      <c r="C21" s="1"/>
      <c r="D21" s="1"/>
      <c r="E21" s="1"/>
      <c r="F21" s="1"/>
      <c r="G21" s="1"/>
      <c r="H21" s="1"/>
      <c r="I21" s="1"/>
      <c r="J21" s="1"/>
      <c r="K21" s="1"/>
      <c r="M21" s="23"/>
      <c r="N21" s="24"/>
    </row>
    <row r="22" spans="1:14" ht="20.100000000000001" customHeight="1" x14ac:dyDescent="0.15">
      <c r="A22" s="1"/>
      <c r="B22" s="9" t="s">
        <v>23</v>
      </c>
      <c r="C22" s="10" t="s">
        <v>11</v>
      </c>
      <c r="D22" s="1"/>
      <c r="E22" s="1"/>
      <c r="F22" s="1"/>
      <c r="G22" s="1"/>
      <c r="H22" s="1"/>
      <c r="I22" s="1"/>
      <c r="J22" s="1"/>
      <c r="K22" s="1"/>
      <c r="M22" s="23"/>
      <c r="N22" s="24"/>
    </row>
    <row r="23" spans="1:14" ht="20.100000000000001" customHeight="1" x14ac:dyDescent="0.15">
      <c r="A23" s="1"/>
      <c r="B23" s="2"/>
      <c r="C23" s="1" t="s">
        <v>15</v>
      </c>
      <c r="D23" s="1"/>
      <c r="E23" s="1"/>
      <c r="F23" s="1"/>
      <c r="G23" s="1"/>
      <c r="H23" s="1"/>
      <c r="I23" s="1"/>
      <c r="J23" s="1"/>
      <c r="K23" s="1"/>
      <c r="M23" s="23" t="s">
        <v>29</v>
      </c>
      <c r="N23" s="24">
        <f>E7-N19</f>
        <v>0</v>
      </c>
    </row>
    <row r="24" spans="1:14" ht="20.100000000000001" customHeight="1" thickBot="1" x14ac:dyDescent="0.2">
      <c r="A24" s="1"/>
      <c r="B24" s="2"/>
      <c r="C24" s="1" t="s">
        <v>12</v>
      </c>
      <c r="D24" s="1"/>
      <c r="E24" s="1"/>
      <c r="F24" s="1"/>
      <c r="G24" s="1"/>
      <c r="H24" s="1"/>
      <c r="I24" s="1"/>
      <c r="J24" s="1"/>
      <c r="K24" s="1"/>
      <c r="M24" s="23" t="s">
        <v>30</v>
      </c>
      <c r="N24" s="24">
        <f>IF(N23&lt;0,0,N23)</f>
        <v>0</v>
      </c>
    </row>
    <row r="25" spans="1:14" ht="20.100000000000001" customHeight="1" thickBot="1" x14ac:dyDescent="0.2">
      <c r="A25" s="1"/>
      <c r="B25" s="2"/>
      <c r="C25" s="8">
        <f>N25</f>
        <v>0</v>
      </c>
      <c r="D25" s="1" t="s">
        <v>4</v>
      </c>
      <c r="E25" s="1"/>
      <c r="F25" s="1"/>
      <c r="G25" s="1"/>
      <c r="H25" s="1"/>
      <c r="I25" s="1"/>
      <c r="J25" s="1"/>
      <c r="K25" s="1"/>
      <c r="M25" s="23" t="s">
        <v>32</v>
      </c>
      <c r="N25" s="24">
        <f>IF(E10="はい",ROUNDDOWN(N24,-3),ROUNDDOWN(N24*0.5,-3))</f>
        <v>0</v>
      </c>
    </row>
    <row r="26" spans="1:14" ht="20.100000000000001" customHeight="1" x14ac:dyDescent="0.15">
      <c r="A26" s="1"/>
      <c r="B26" s="2"/>
      <c r="C26" s="1"/>
      <c r="D26" s="1"/>
      <c r="E26" s="1"/>
      <c r="F26" s="1"/>
      <c r="G26" s="1"/>
      <c r="H26" s="1"/>
      <c r="I26" s="1"/>
      <c r="J26" s="1"/>
      <c r="K26" s="1"/>
      <c r="M26" s="23"/>
      <c r="N26" s="24"/>
    </row>
    <row r="27" spans="1:14" ht="20.100000000000001" customHeight="1" x14ac:dyDescent="0.15">
      <c r="A27" s="1"/>
      <c r="B27" s="9" t="s">
        <v>24</v>
      </c>
      <c r="C27" s="10" t="s">
        <v>6</v>
      </c>
      <c r="D27" s="1"/>
      <c r="E27" s="1"/>
      <c r="F27" s="1"/>
      <c r="G27" s="1"/>
      <c r="H27" s="1"/>
      <c r="I27" s="1"/>
      <c r="J27" s="1"/>
      <c r="K27" s="1"/>
      <c r="M27" s="23"/>
      <c r="N27" s="24"/>
    </row>
    <row r="28" spans="1:14" ht="20.100000000000001" customHeight="1" x14ac:dyDescent="0.15">
      <c r="A28" s="1"/>
      <c r="B28" s="2"/>
      <c r="C28" s="1" t="s">
        <v>16</v>
      </c>
      <c r="D28" s="1"/>
      <c r="E28" s="1"/>
      <c r="F28" s="1"/>
      <c r="G28" s="1"/>
      <c r="H28" s="1"/>
      <c r="I28" s="1"/>
      <c r="J28" s="1"/>
      <c r="K28" s="1"/>
      <c r="M28" s="23" t="s">
        <v>33</v>
      </c>
      <c r="N28" s="24">
        <f>N25*6%</f>
        <v>0</v>
      </c>
    </row>
    <row r="29" spans="1:14" ht="20.100000000000001" customHeight="1" thickBot="1" x14ac:dyDescent="0.2">
      <c r="A29" s="1"/>
      <c r="B29" s="2"/>
      <c r="C29" s="1" t="s">
        <v>35</v>
      </c>
      <c r="D29" s="1"/>
      <c r="E29" s="1"/>
      <c r="F29" s="1"/>
      <c r="G29" s="1"/>
      <c r="H29" s="1"/>
      <c r="I29" s="1"/>
      <c r="J29" s="1"/>
      <c r="K29" s="1"/>
      <c r="M29" s="23" t="s">
        <v>6</v>
      </c>
      <c r="N29" s="24">
        <f>ROUNDDOWN(N28,-2)</f>
        <v>0</v>
      </c>
    </row>
    <row r="30" spans="1:14" ht="20.100000000000001" customHeight="1" thickBot="1" x14ac:dyDescent="0.2">
      <c r="A30" s="1"/>
      <c r="B30" s="2"/>
      <c r="C30" s="8">
        <f>N29</f>
        <v>0</v>
      </c>
      <c r="D30" s="1" t="s">
        <v>4</v>
      </c>
      <c r="E30" s="1"/>
      <c r="F30" s="1"/>
      <c r="G30" s="1"/>
      <c r="H30" s="1"/>
      <c r="I30" s="1"/>
      <c r="J30" s="1"/>
      <c r="K30" s="1"/>
      <c r="M30" s="23"/>
      <c r="N30" s="24"/>
    </row>
    <row r="31" spans="1:14" ht="20.100000000000001" customHeight="1" x14ac:dyDescent="0.15">
      <c r="A31" s="1"/>
      <c r="B31" s="2"/>
      <c r="C31" s="1"/>
      <c r="D31" s="1"/>
      <c r="E31" s="1"/>
      <c r="F31" s="1"/>
      <c r="G31" s="1"/>
      <c r="H31" s="1"/>
      <c r="I31" s="1"/>
      <c r="J31" s="1"/>
      <c r="K31" s="1"/>
      <c r="M31" s="23"/>
      <c r="N31" s="24"/>
    </row>
    <row r="32" spans="1:14" ht="20.100000000000001" customHeight="1" x14ac:dyDescent="0.15">
      <c r="A32" s="1"/>
      <c r="B32" s="9" t="s">
        <v>25</v>
      </c>
      <c r="C32" s="10" t="s">
        <v>7</v>
      </c>
      <c r="D32" s="1"/>
      <c r="E32" s="1"/>
      <c r="F32" s="1"/>
      <c r="G32" s="1"/>
      <c r="H32" s="1"/>
      <c r="I32" s="1"/>
      <c r="J32" s="1"/>
      <c r="K32" s="1"/>
      <c r="M32" s="23"/>
      <c r="N32" s="24"/>
    </row>
    <row r="33" spans="1:14" ht="20.100000000000001" customHeight="1" x14ac:dyDescent="0.15">
      <c r="A33" s="1"/>
      <c r="B33" s="2"/>
      <c r="C33" s="1" t="s">
        <v>17</v>
      </c>
      <c r="D33" s="1"/>
      <c r="E33" s="1"/>
      <c r="F33" s="1"/>
      <c r="G33" s="1"/>
      <c r="H33" s="1"/>
      <c r="I33" s="1"/>
      <c r="J33" s="1"/>
      <c r="K33" s="1"/>
      <c r="M33" s="23" t="s">
        <v>34</v>
      </c>
      <c r="N33" s="24">
        <f>N25*4%</f>
        <v>0</v>
      </c>
    </row>
    <row r="34" spans="1:14" ht="20.100000000000001" customHeight="1" thickBot="1" x14ac:dyDescent="0.2">
      <c r="A34" s="1"/>
      <c r="B34" s="2"/>
      <c r="C34" s="1" t="s">
        <v>36</v>
      </c>
      <c r="D34" s="1"/>
      <c r="E34" s="1"/>
      <c r="F34" s="1"/>
      <c r="G34" s="1"/>
      <c r="H34" s="1"/>
      <c r="I34" s="1"/>
      <c r="J34" s="1"/>
      <c r="K34" s="1"/>
      <c r="M34" s="23" t="s">
        <v>7</v>
      </c>
      <c r="N34" s="24">
        <f>ROUNDDOWN(N33,-2)</f>
        <v>0</v>
      </c>
    </row>
    <row r="35" spans="1:14" ht="20.100000000000001" customHeight="1" thickBot="1" x14ac:dyDescent="0.2">
      <c r="A35" s="1"/>
      <c r="B35" s="2"/>
      <c r="C35" s="8">
        <f>N34</f>
        <v>0</v>
      </c>
      <c r="D35" s="1" t="s">
        <v>4</v>
      </c>
      <c r="E35" s="1"/>
      <c r="F35" s="1"/>
      <c r="G35" s="1"/>
      <c r="H35" s="1"/>
      <c r="I35" s="1"/>
      <c r="J35" s="1"/>
      <c r="K35" s="1"/>
    </row>
    <row r="36" spans="1:14" ht="20.100000000000001" customHeight="1" x14ac:dyDescent="0.15">
      <c r="A36" s="1"/>
      <c r="B36" s="2"/>
      <c r="C36" s="1"/>
      <c r="D36" s="1"/>
      <c r="E36" s="1"/>
      <c r="F36" s="1"/>
      <c r="G36" s="1"/>
      <c r="H36" s="1"/>
      <c r="I36" s="1"/>
      <c r="J36" s="1"/>
      <c r="K36" s="1"/>
    </row>
    <row r="37" spans="1:14" ht="20.100000000000001" customHeight="1" x14ac:dyDescent="0.15">
      <c r="A37" s="1"/>
      <c r="B37" s="2"/>
      <c r="C37" s="1"/>
      <c r="D37" s="1"/>
      <c r="E37" s="1"/>
      <c r="F37" s="1"/>
      <c r="G37" s="1"/>
      <c r="H37" s="1"/>
      <c r="I37" s="1"/>
      <c r="J37" s="1"/>
      <c r="K37" s="1"/>
    </row>
    <row r="38" spans="1:14" ht="20.100000000000001" customHeight="1" x14ac:dyDescent="0.15">
      <c r="A38" s="1"/>
      <c r="B38" s="2"/>
      <c r="C38" s="20" t="s">
        <v>43</v>
      </c>
      <c r="D38" s="1"/>
      <c r="E38" s="1"/>
      <c r="F38" s="1"/>
      <c r="G38" s="1"/>
      <c r="H38" s="1"/>
      <c r="I38" s="1"/>
      <c r="J38" s="1"/>
      <c r="K38" s="1"/>
    </row>
    <row r="39" spans="1:14" ht="20.100000000000001" customHeight="1" x14ac:dyDescent="0.15">
      <c r="A39" s="1"/>
      <c r="B39" s="2"/>
      <c r="C39" s="20" t="s">
        <v>38</v>
      </c>
      <c r="D39" s="1"/>
      <c r="E39" s="1"/>
      <c r="F39" s="1"/>
      <c r="G39" s="1"/>
      <c r="H39" s="1"/>
      <c r="I39" s="1"/>
      <c r="J39" s="1"/>
      <c r="K39" s="1"/>
    </row>
    <row r="40" spans="1:14" ht="20.100000000000001" customHeight="1" x14ac:dyDescent="0.15">
      <c r="A40" s="1"/>
      <c r="B40" s="2"/>
      <c r="C40" s="21" t="s">
        <v>39</v>
      </c>
      <c r="D40" s="1"/>
      <c r="E40" s="1"/>
      <c r="F40" s="1"/>
      <c r="G40" s="1"/>
      <c r="H40" s="1"/>
      <c r="I40" s="1"/>
      <c r="J40" s="1"/>
      <c r="K40" s="1"/>
    </row>
    <row r="41" spans="1:14" ht="20.100000000000001" customHeight="1" x14ac:dyDescent="0.15">
      <c r="A41" s="1"/>
      <c r="B41" s="2"/>
      <c r="C41" s="20" t="s">
        <v>40</v>
      </c>
      <c r="D41" s="1"/>
      <c r="E41" s="1"/>
      <c r="F41" s="1"/>
      <c r="G41" s="1"/>
      <c r="H41" s="1"/>
      <c r="I41" s="1"/>
      <c r="J41" s="1"/>
      <c r="K41" s="1"/>
    </row>
    <row r="42" spans="1:14" ht="20.100000000000001" customHeight="1" x14ac:dyDescent="0.15">
      <c r="A42" s="1"/>
      <c r="B42" s="2"/>
      <c r="C42" s="20" t="s">
        <v>41</v>
      </c>
      <c r="D42" s="1"/>
      <c r="E42" s="1"/>
      <c r="F42" s="1"/>
      <c r="G42" s="1"/>
      <c r="H42" s="1"/>
      <c r="I42" s="1"/>
      <c r="J42" s="1"/>
      <c r="K42" s="1"/>
    </row>
  </sheetData>
  <mergeCells count="7">
    <mergeCell ref="A2:K3"/>
    <mergeCell ref="C7:D7"/>
    <mergeCell ref="C8:D8"/>
    <mergeCell ref="C9:D9"/>
    <mergeCell ref="B10:B11"/>
    <mergeCell ref="C10:D11"/>
    <mergeCell ref="E10:E11"/>
  </mergeCells>
  <phoneticPr fontId="1"/>
  <dataValidations count="1">
    <dataValidation type="list" allowBlank="1" showInputMessage="1" showErrorMessage="1" sqref="E9:E11">
      <formula1>"いいえ,はい"</formula1>
    </dataValidation>
  </dataValidations>
  <pageMargins left="0.39370078740157483"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workbookViewId="0">
      <selection activeCell="E7" sqref="E7"/>
    </sheetView>
  </sheetViews>
  <sheetFormatPr defaultRowHeight="20.100000000000001" customHeight="1" x14ac:dyDescent="0.15"/>
  <cols>
    <col min="1" max="1" width="5.625" style="3" customWidth="1"/>
    <col min="2" max="2" width="2.625" style="11" customWidth="1"/>
    <col min="3" max="3" width="17.625" style="3" customWidth="1"/>
    <col min="4" max="4" width="2.625" style="3" customWidth="1"/>
    <col min="5" max="5" width="12.625" style="3" customWidth="1"/>
    <col min="6" max="6" width="3.625" style="3" customWidth="1"/>
    <col min="7" max="7" width="5.625" style="3" customWidth="1"/>
    <col min="8" max="8" width="17.625" style="3" customWidth="1"/>
    <col min="9" max="9" width="12.625" style="3" customWidth="1"/>
    <col min="10" max="10" width="3.625" style="3" customWidth="1"/>
    <col min="11" max="11" width="12.625" style="3" customWidth="1"/>
    <col min="12" max="12" width="9" style="3" customWidth="1"/>
    <col min="13" max="13" width="17.375" style="12" customWidth="1"/>
    <col min="14" max="14" width="12.625" style="13" customWidth="1"/>
    <col min="15" max="16384" width="9" style="3"/>
  </cols>
  <sheetData>
    <row r="1" spans="1:14" ht="20.100000000000001" customHeight="1" x14ac:dyDescent="0.15">
      <c r="A1" s="1"/>
      <c r="B1" s="2"/>
      <c r="C1" s="1"/>
      <c r="D1" s="1"/>
      <c r="E1" s="1"/>
      <c r="F1" s="1"/>
      <c r="G1" s="1"/>
      <c r="H1" s="1"/>
      <c r="I1" s="1"/>
      <c r="J1" s="1"/>
      <c r="K1" s="1"/>
    </row>
    <row r="2" spans="1:14" ht="20.100000000000001" customHeight="1" x14ac:dyDescent="0.15">
      <c r="A2" s="28" t="s">
        <v>46</v>
      </c>
      <c r="B2" s="29"/>
      <c r="C2" s="29"/>
      <c r="D2" s="29"/>
      <c r="E2" s="29"/>
      <c r="F2" s="29"/>
      <c r="G2" s="29"/>
      <c r="H2" s="29"/>
      <c r="I2" s="29"/>
      <c r="J2" s="29"/>
      <c r="K2" s="29"/>
    </row>
    <row r="3" spans="1:14" ht="20.100000000000001" customHeight="1" x14ac:dyDescent="0.15">
      <c r="A3" s="29"/>
      <c r="B3" s="29"/>
      <c r="C3" s="29"/>
      <c r="D3" s="29"/>
      <c r="E3" s="29"/>
      <c r="F3" s="29"/>
      <c r="G3" s="29"/>
      <c r="H3" s="29"/>
      <c r="I3" s="29"/>
      <c r="J3" s="29"/>
      <c r="K3" s="29"/>
    </row>
    <row r="4" spans="1:14" ht="20.100000000000001" customHeight="1" x14ac:dyDescent="0.15">
      <c r="A4" s="1"/>
      <c r="B4" s="2"/>
      <c r="C4" s="1"/>
      <c r="D4" s="1"/>
      <c r="E4" s="1"/>
      <c r="F4" s="1"/>
      <c r="G4" s="1"/>
      <c r="H4" s="1"/>
      <c r="I4" s="1"/>
      <c r="J4" s="1"/>
      <c r="K4" s="1"/>
    </row>
    <row r="5" spans="1:14" ht="20.100000000000001" customHeight="1" x14ac:dyDescent="0.15">
      <c r="A5" s="1"/>
      <c r="B5" s="2"/>
      <c r="C5" s="1"/>
      <c r="D5" s="1"/>
      <c r="E5" s="1"/>
      <c r="F5" s="1"/>
      <c r="G5" s="1"/>
      <c r="H5" s="1"/>
      <c r="I5" s="1"/>
      <c r="J5" s="1"/>
      <c r="K5" s="1"/>
    </row>
    <row r="6" spans="1:14" ht="20.100000000000001" customHeight="1" thickBot="1" x14ac:dyDescent="0.2">
      <c r="A6" s="1"/>
      <c r="B6" s="4" t="s">
        <v>44</v>
      </c>
      <c r="C6" s="1"/>
      <c r="D6" s="1"/>
      <c r="E6" s="1"/>
      <c r="F6" s="1"/>
      <c r="G6" s="1"/>
      <c r="H6" s="5" t="s">
        <v>18</v>
      </c>
      <c r="I6" s="1"/>
      <c r="J6" s="1"/>
      <c r="K6" s="1"/>
    </row>
    <row r="7" spans="1:14" ht="20.100000000000001" customHeight="1" thickBot="1" x14ac:dyDescent="0.2">
      <c r="A7" s="1"/>
      <c r="B7" s="15" t="s">
        <v>19</v>
      </c>
      <c r="C7" s="30" t="s">
        <v>1</v>
      </c>
      <c r="D7" s="31"/>
      <c r="E7" s="26">
        <v>2800000</v>
      </c>
      <c r="F7" s="6" t="s">
        <v>4</v>
      </c>
      <c r="G7" s="1"/>
      <c r="H7" s="7" t="s">
        <v>6</v>
      </c>
      <c r="I7" s="8">
        <f>C30</f>
        <v>48000</v>
      </c>
      <c r="J7" s="6" t="s">
        <v>4</v>
      </c>
      <c r="K7" s="1"/>
    </row>
    <row r="8" spans="1:14" ht="20.100000000000001" customHeight="1" thickBot="1" x14ac:dyDescent="0.2">
      <c r="A8" s="1"/>
      <c r="B8" s="15" t="s">
        <v>20</v>
      </c>
      <c r="C8" s="30" t="s">
        <v>2</v>
      </c>
      <c r="D8" s="31"/>
      <c r="E8" s="26">
        <v>3</v>
      </c>
      <c r="F8" s="6" t="s">
        <v>5</v>
      </c>
      <c r="G8" s="1"/>
      <c r="H8" s="7" t="s">
        <v>7</v>
      </c>
      <c r="I8" s="8">
        <f>C35</f>
        <v>32000</v>
      </c>
      <c r="J8" s="6" t="s">
        <v>4</v>
      </c>
      <c r="K8" s="1"/>
      <c r="M8" s="23" t="s">
        <v>2</v>
      </c>
      <c r="N8" s="24">
        <f>IF(E8&gt;20,E8-20,E8)</f>
        <v>3</v>
      </c>
    </row>
    <row r="9" spans="1:14" ht="20.100000000000001" customHeight="1" thickBot="1" x14ac:dyDescent="0.2">
      <c r="A9" s="1"/>
      <c r="B9" s="17" t="s">
        <v>21</v>
      </c>
      <c r="C9" s="32" t="s">
        <v>3</v>
      </c>
      <c r="D9" s="33"/>
      <c r="E9" s="27" t="s">
        <v>0</v>
      </c>
      <c r="F9" s="19"/>
      <c r="G9" s="1"/>
      <c r="H9" s="7" t="s">
        <v>8</v>
      </c>
      <c r="I9" s="14">
        <f>I7+I8</f>
        <v>80000</v>
      </c>
      <c r="J9" s="6" t="s">
        <v>4</v>
      </c>
      <c r="K9" s="1"/>
      <c r="M9" s="23" t="s">
        <v>27</v>
      </c>
      <c r="N9" s="24">
        <f>IF(E9="はい",1000000,0)</f>
        <v>0</v>
      </c>
    </row>
    <row r="10" spans="1:14" ht="20.100000000000001" customHeight="1" x14ac:dyDescent="0.15">
      <c r="A10" s="1"/>
      <c r="B10" s="34" t="s">
        <v>37</v>
      </c>
      <c r="C10" s="36" t="s">
        <v>42</v>
      </c>
      <c r="D10" s="37"/>
      <c r="E10" s="41" t="s">
        <v>0</v>
      </c>
      <c r="F10" s="6"/>
      <c r="G10" s="1"/>
      <c r="H10" s="1"/>
      <c r="I10" s="1"/>
      <c r="J10" s="1"/>
      <c r="K10" s="1"/>
      <c r="M10" s="22"/>
      <c r="N10" s="25"/>
    </row>
    <row r="11" spans="1:14" ht="20.100000000000001" customHeight="1" thickBot="1" x14ac:dyDescent="0.2">
      <c r="A11" s="1"/>
      <c r="B11" s="35"/>
      <c r="C11" s="38"/>
      <c r="D11" s="37"/>
      <c r="E11" s="42"/>
      <c r="F11" s="6"/>
      <c r="G11" s="1"/>
      <c r="H11" s="1"/>
      <c r="I11" s="1"/>
      <c r="J11" s="1"/>
      <c r="K11" s="1"/>
      <c r="M11" s="22"/>
      <c r="N11" s="25"/>
    </row>
    <row r="12" spans="1:14" ht="20.100000000000001" customHeight="1" x14ac:dyDescent="0.15">
      <c r="A12" s="1"/>
      <c r="B12" s="2"/>
      <c r="C12" s="1"/>
      <c r="D12" s="1"/>
      <c r="E12" s="1"/>
      <c r="F12" s="1"/>
      <c r="G12" s="1"/>
      <c r="H12" s="1"/>
      <c r="I12" s="1"/>
      <c r="J12" s="1"/>
      <c r="K12" s="1"/>
      <c r="M12" s="22"/>
      <c r="N12" s="25"/>
    </row>
    <row r="13" spans="1:14" ht="20.100000000000001" customHeight="1" x14ac:dyDescent="0.15">
      <c r="A13" s="1"/>
      <c r="B13" s="2"/>
      <c r="C13" s="1"/>
      <c r="D13" s="1"/>
      <c r="E13" s="1"/>
      <c r="F13" s="1"/>
      <c r="G13" s="1"/>
      <c r="H13" s="1"/>
      <c r="I13" s="1"/>
      <c r="J13" s="1"/>
      <c r="K13" s="1"/>
      <c r="M13" s="22"/>
      <c r="N13" s="25"/>
    </row>
    <row r="14" spans="1:14" ht="20.100000000000001" customHeight="1" x14ac:dyDescent="0.15">
      <c r="A14" s="1"/>
      <c r="B14" s="2"/>
      <c r="C14" s="1"/>
      <c r="D14" s="1"/>
      <c r="E14" s="1"/>
      <c r="F14" s="1"/>
      <c r="G14" s="1"/>
      <c r="H14" s="1"/>
      <c r="I14" s="1"/>
      <c r="J14" s="1"/>
      <c r="K14" s="1"/>
      <c r="M14" s="22"/>
      <c r="N14" s="25"/>
    </row>
    <row r="15" spans="1:14" ht="20.100000000000001" customHeight="1" x14ac:dyDescent="0.15">
      <c r="A15" s="1"/>
      <c r="B15" s="4" t="s">
        <v>26</v>
      </c>
      <c r="C15" s="1"/>
      <c r="D15" s="1"/>
      <c r="E15" s="1"/>
      <c r="F15" s="1"/>
      <c r="G15" s="1"/>
      <c r="H15" s="1"/>
      <c r="I15" s="1"/>
      <c r="J15" s="1"/>
      <c r="K15" s="1"/>
      <c r="M15" s="22"/>
      <c r="N15" s="25"/>
    </row>
    <row r="16" spans="1:14" ht="20.100000000000001" customHeight="1" x14ac:dyDescent="0.15">
      <c r="A16" s="1"/>
      <c r="B16" s="9" t="s">
        <v>22</v>
      </c>
      <c r="C16" s="10" t="s">
        <v>9</v>
      </c>
      <c r="D16" s="1"/>
      <c r="E16" s="1"/>
      <c r="F16" s="1"/>
      <c r="G16" s="1"/>
      <c r="H16" s="1"/>
      <c r="I16" s="1"/>
      <c r="J16" s="1"/>
      <c r="K16" s="1"/>
      <c r="M16" s="22"/>
      <c r="N16" s="25"/>
    </row>
    <row r="17" spans="1:14" ht="20.100000000000001" customHeight="1" x14ac:dyDescent="0.15">
      <c r="A17" s="1"/>
      <c r="B17" s="2"/>
      <c r="C17" s="1" t="s">
        <v>13</v>
      </c>
      <c r="D17" s="1"/>
      <c r="E17" s="1"/>
      <c r="F17" s="1"/>
      <c r="G17" s="1"/>
      <c r="H17" s="1"/>
      <c r="I17" s="1"/>
      <c r="J17" s="1"/>
      <c r="K17" s="1"/>
      <c r="M17" s="22"/>
      <c r="N17" s="25"/>
    </row>
    <row r="18" spans="1:14" ht="20.100000000000001" customHeight="1" x14ac:dyDescent="0.15">
      <c r="A18" s="1"/>
      <c r="B18" s="2"/>
      <c r="C18" s="1" t="s">
        <v>14</v>
      </c>
      <c r="D18" s="1"/>
      <c r="E18" s="1"/>
      <c r="F18" s="1"/>
      <c r="G18" s="1"/>
      <c r="H18" s="1"/>
      <c r="I18" s="1"/>
      <c r="J18" s="1"/>
      <c r="K18" s="1"/>
      <c r="M18" s="23" t="s">
        <v>28</v>
      </c>
      <c r="N18" s="24">
        <f>IF(E8&gt;20,(8000000+(700000*N8)),(400000*N8))</f>
        <v>1200000</v>
      </c>
    </row>
    <row r="19" spans="1:14" ht="20.100000000000001" customHeight="1" thickBot="1" x14ac:dyDescent="0.2">
      <c r="A19" s="1"/>
      <c r="B19" s="2"/>
      <c r="C19" s="1" t="s">
        <v>10</v>
      </c>
      <c r="D19" s="1"/>
      <c r="E19" s="1"/>
      <c r="F19" s="1"/>
      <c r="G19" s="1"/>
      <c r="H19" s="1"/>
      <c r="I19" s="1"/>
      <c r="J19" s="1"/>
      <c r="K19" s="1"/>
      <c r="M19" s="23" t="s">
        <v>31</v>
      </c>
      <c r="N19" s="24">
        <f>N9+N18</f>
        <v>1200000</v>
      </c>
    </row>
    <row r="20" spans="1:14" ht="20.100000000000001" customHeight="1" thickBot="1" x14ac:dyDescent="0.2">
      <c r="A20" s="1"/>
      <c r="B20" s="2"/>
      <c r="C20" s="8">
        <f>N19</f>
        <v>1200000</v>
      </c>
      <c r="D20" s="1" t="s">
        <v>4</v>
      </c>
      <c r="E20" s="1"/>
      <c r="F20" s="1"/>
      <c r="G20" s="1"/>
      <c r="H20" s="1"/>
      <c r="I20" s="1"/>
      <c r="J20" s="1"/>
      <c r="K20" s="1"/>
      <c r="M20" s="23"/>
      <c r="N20" s="24"/>
    </row>
    <row r="21" spans="1:14" ht="20.100000000000001" customHeight="1" x14ac:dyDescent="0.15">
      <c r="A21" s="1"/>
      <c r="B21" s="2"/>
      <c r="C21" s="1"/>
      <c r="D21" s="1"/>
      <c r="E21" s="1"/>
      <c r="F21" s="1"/>
      <c r="G21" s="1"/>
      <c r="H21" s="1"/>
      <c r="I21" s="1"/>
      <c r="J21" s="1"/>
      <c r="K21" s="1"/>
      <c r="M21" s="23"/>
      <c r="N21" s="24"/>
    </row>
    <row r="22" spans="1:14" ht="20.100000000000001" customHeight="1" x14ac:dyDescent="0.15">
      <c r="A22" s="1"/>
      <c r="B22" s="9" t="s">
        <v>23</v>
      </c>
      <c r="C22" s="10" t="s">
        <v>11</v>
      </c>
      <c r="D22" s="1"/>
      <c r="E22" s="1"/>
      <c r="F22" s="1"/>
      <c r="G22" s="1"/>
      <c r="H22" s="1"/>
      <c r="I22" s="1"/>
      <c r="J22" s="1"/>
      <c r="K22" s="1"/>
      <c r="M22" s="23"/>
      <c r="N22" s="24"/>
    </row>
    <row r="23" spans="1:14" ht="20.100000000000001" customHeight="1" x14ac:dyDescent="0.15">
      <c r="A23" s="1"/>
      <c r="B23" s="2"/>
      <c r="C23" s="1" t="s">
        <v>15</v>
      </c>
      <c r="D23" s="1"/>
      <c r="E23" s="1"/>
      <c r="F23" s="1"/>
      <c r="G23" s="1"/>
      <c r="H23" s="1"/>
      <c r="I23" s="1"/>
      <c r="J23" s="1"/>
      <c r="K23" s="1"/>
      <c r="M23" s="23" t="s">
        <v>29</v>
      </c>
      <c r="N23" s="24">
        <f>E7-N19</f>
        <v>1600000</v>
      </c>
    </row>
    <row r="24" spans="1:14" ht="20.100000000000001" customHeight="1" thickBot="1" x14ac:dyDescent="0.2">
      <c r="A24" s="1"/>
      <c r="B24" s="2"/>
      <c r="C24" s="1" t="s">
        <v>12</v>
      </c>
      <c r="D24" s="1"/>
      <c r="E24" s="1"/>
      <c r="F24" s="1"/>
      <c r="G24" s="1"/>
      <c r="H24" s="1"/>
      <c r="I24" s="1"/>
      <c r="J24" s="1"/>
      <c r="K24" s="1"/>
      <c r="M24" s="23" t="s">
        <v>30</v>
      </c>
      <c r="N24" s="24">
        <f>IF(N23&lt;0,0,N23)</f>
        <v>1600000</v>
      </c>
    </row>
    <row r="25" spans="1:14" ht="20.100000000000001" customHeight="1" thickBot="1" x14ac:dyDescent="0.2">
      <c r="A25" s="1"/>
      <c r="B25" s="2"/>
      <c r="C25" s="8">
        <f>N25</f>
        <v>800000</v>
      </c>
      <c r="D25" s="1" t="s">
        <v>4</v>
      </c>
      <c r="E25" s="1"/>
      <c r="F25" s="1"/>
      <c r="G25" s="1"/>
      <c r="H25" s="1"/>
      <c r="I25" s="1"/>
      <c r="J25" s="1"/>
      <c r="K25" s="1"/>
      <c r="M25" s="23" t="s">
        <v>32</v>
      </c>
      <c r="N25" s="24">
        <f>IF(E10="はい",ROUNDDOWN(N24,-3),ROUNDDOWN(N24*0.5,-3))</f>
        <v>800000</v>
      </c>
    </row>
    <row r="26" spans="1:14" ht="20.100000000000001" customHeight="1" x14ac:dyDescent="0.15">
      <c r="A26" s="1"/>
      <c r="B26" s="2"/>
      <c r="C26" s="1"/>
      <c r="D26" s="1"/>
      <c r="E26" s="1"/>
      <c r="F26" s="1"/>
      <c r="G26" s="1"/>
      <c r="H26" s="1"/>
      <c r="I26" s="1"/>
      <c r="J26" s="1"/>
      <c r="K26" s="1"/>
      <c r="M26" s="23"/>
      <c r="N26" s="24"/>
    </row>
    <row r="27" spans="1:14" ht="20.100000000000001" customHeight="1" x14ac:dyDescent="0.15">
      <c r="A27" s="1"/>
      <c r="B27" s="9" t="s">
        <v>24</v>
      </c>
      <c r="C27" s="10" t="s">
        <v>6</v>
      </c>
      <c r="D27" s="1"/>
      <c r="E27" s="1"/>
      <c r="F27" s="1"/>
      <c r="G27" s="1"/>
      <c r="H27" s="1"/>
      <c r="I27" s="1"/>
      <c r="J27" s="1"/>
      <c r="K27" s="1"/>
      <c r="M27" s="23"/>
      <c r="N27" s="24"/>
    </row>
    <row r="28" spans="1:14" ht="20.100000000000001" customHeight="1" x14ac:dyDescent="0.15">
      <c r="A28" s="1"/>
      <c r="B28" s="2"/>
      <c r="C28" s="1" t="s">
        <v>16</v>
      </c>
      <c r="D28" s="1"/>
      <c r="E28" s="1"/>
      <c r="F28" s="1"/>
      <c r="G28" s="1"/>
      <c r="H28" s="1"/>
      <c r="I28" s="1"/>
      <c r="J28" s="1"/>
      <c r="K28" s="1"/>
      <c r="M28" s="23" t="s">
        <v>33</v>
      </c>
      <c r="N28" s="24">
        <f>N25*6%</f>
        <v>48000</v>
      </c>
    </row>
    <row r="29" spans="1:14" ht="20.100000000000001" customHeight="1" thickBot="1" x14ac:dyDescent="0.2">
      <c r="A29" s="1"/>
      <c r="B29" s="2"/>
      <c r="C29" s="1" t="s">
        <v>35</v>
      </c>
      <c r="D29" s="1"/>
      <c r="E29" s="1"/>
      <c r="F29" s="1"/>
      <c r="G29" s="1"/>
      <c r="H29" s="1"/>
      <c r="I29" s="1"/>
      <c r="J29" s="1"/>
      <c r="K29" s="1"/>
      <c r="M29" s="23" t="s">
        <v>6</v>
      </c>
      <c r="N29" s="24">
        <f>ROUNDDOWN(N28,-2)</f>
        <v>48000</v>
      </c>
    </row>
    <row r="30" spans="1:14" ht="20.100000000000001" customHeight="1" thickBot="1" x14ac:dyDescent="0.2">
      <c r="A30" s="1"/>
      <c r="B30" s="2"/>
      <c r="C30" s="8">
        <f>N29</f>
        <v>48000</v>
      </c>
      <c r="D30" s="1" t="s">
        <v>4</v>
      </c>
      <c r="E30" s="1"/>
      <c r="F30" s="1"/>
      <c r="G30" s="1"/>
      <c r="H30" s="1"/>
      <c r="I30" s="1"/>
      <c r="J30" s="1"/>
      <c r="K30" s="1"/>
      <c r="M30" s="23"/>
      <c r="N30" s="24"/>
    </row>
    <row r="31" spans="1:14" ht="20.100000000000001" customHeight="1" x14ac:dyDescent="0.15">
      <c r="A31" s="1"/>
      <c r="B31" s="2"/>
      <c r="C31" s="1"/>
      <c r="D31" s="1"/>
      <c r="E31" s="1"/>
      <c r="F31" s="1"/>
      <c r="G31" s="1"/>
      <c r="H31" s="1"/>
      <c r="I31" s="1"/>
      <c r="J31" s="1"/>
      <c r="K31" s="1"/>
      <c r="M31" s="23"/>
      <c r="N31" s="24"/>
    </row>
    <row r="32" spans="1:14" ht="20.100000000000001" customHeight="1" x14ac:dyDescent="0.15">
      <c r="A32" s="1"/>
      <c r="B32" s="9" t="s">
        <v>25</v>
      </c>
      <c r="C32" s="10" t="s">
        <v>7</v>
      </c>
      <c r="D32" s="1"/>
      <c r="E32" s="1"/>
      <c r="F32" s="1"/>
      <c r="G32" s="1"/>
      <c r="H32" s="1"/>
      <c r="I32" s="1"/>
      <c r="J32" s="1"/>
      <c r="K32" s="1"/>
      <c r="M32" s="23"/>
      <c r="N32" s="24"/>
    </row>
    <row r="33" spans="1:14" ht="20.100000000000001" customHeight="1" x14ac:dyDescent="0.15">
      <c r="A33" s="1"/>
      <c r="B33" s="2"/>
      <c r="C33" s="1" t="s">
        <v>17</v>
      </c>
      <c r="D33" s="1"/>
      <c r="E33" s="1"/>
      <c r="F33" s="1"/>
      <c r="G33" s="1"/>
      <c r="H33" s="1"/>
      <c r="I33" s="1"/>
      <c r="J33" s="1"/>
      <c r="K33" s="1"/>
      <c r="M33" s="23" t="s">
        <v>34</v>
      </c>
      <c r="N33" s="24">
        <f>N25*4%</f>
        <v>32000</v>
      </c>
    </row>
    <row r="34" spans="1:14" ht="20.100000000000001" customHeight="1" thickBot="1" x14ac:dyDescent="0.2">
      <c r="A34" s="1"/>
      <c r="B34" s="2"/>
      <c r="C34" s="1" t="s">
        <v>36</v>
      </c>
      <c r="D34" s="1"/>
      <c r="E34" s="1"/>
      <c r="F34" s="1"/>
      <c r="G34" s="1"/>
      <c r="H34" s="1"/>
      <c r="I34" s="1"/>
      <c r="J34" s="1"/>
      <c r="K34" s="1"/>
      <c r="M34" s="23" t="s">
        <v>7</v>
      </c>
      <c r="N34" s="24">
        <f>ROUNDDOWN(N33,-2)</f>
        <v>32000</v>
      </c>
    </row>
    <row r="35" spans="1:14" ht="20.100000000000001" customHeight="1" thickBot="1" x14ac:dyDescent="0.2">
      <c r="A35" s="1"/>
      <c r="B35" s="2"/>
      <c r="C35" s="8">
        <f>N34</f>
        <v>32000</v>
      </c>
      <c r="D35" s="1" t="s">
        <v>4</v>
      </c>
      <c r="E35" s="1"/>
      <c r="F35" s="1"/>
      <c r="G35" s="1"/>
      <c r="H35" s="1"/>
      <c r="I35" s="1"/>
      <c r="J35" s="1"/>
      <c r="K35" s="1"/>
    </row>
    <row r="36" spans="1:14" ht="20.100000000000001" customHeight="1" x14ac:dyDescent="0.15">
      <c r="A36" s="1"/>
      <c r="B36" s="2"/>
      <c r="C36" s="1"/>
      <c r="D36" s="1"/>
      <c r="E36" s="1"/>
      <c r="F36" s="1"/>
      <c r="G36" s="1"/>
      <c r="H36" s="1"/>
      <c r="I36" s="1"/>
      <c r="J36" s="1"/>
      <c r="K36" s="1"/>
    </row>
    <row r="37" spans="1:14" ht="20.100000000000001" customHeight="1" x14ac:dyDescent="0.15">
      <c r="A37" s="1"/>
      <c r="B37" s="2"/>
      <c r="C37" s="1"/>
      <c r="D37" s="1"/>
      <c r="E37" s="1"/>
      <c r="F37" s="1"/>
      <c r="G37" s="1"/>
      <c r="H37" s="1"/>
      <c r="I37" s="1"/>
      <c r="J37" s="1"/>
      <c r="K37" s="1"/>
    </row>
    <row r="38" spans="1:14" ht="20.100000000000001" customHeight="1" x14ac:dyDescent="0.15">
      <c r="A38" s="1"/>
      <c r="B38" s="2"/>
      <c r="C38" s="20" t="s">
        <v>43</v>
      </c>
      <c r="D38" s="1"/>
      <c r="E38" s="1"/>
      <c r="F38" s="1"/>
      <c r="G38" s="1"/>
      <c r="H38" s="1"/>
      <c r="I38" s="1"/>
      <c r="J38" s="1"/>
      <c r="K38" s="1"/>
    </row>
    <row r="39" spans="1:14" ht="20.100000000000001" customHeight="1" x14ac:dyDescent="0.15">
      <c r="A39" s="1"/>
      <c r="B39" s="2"/>
      <c r="C39" s="20" t="s">
        <v>38</v>
      </c>
      <c r="D39" s="1"/>
      <c r="E39" s="1"/>
      <c r="F39" s="1"/>
      <c r="G39" s="1"/>
      <c r="H39" s="1"/>
      <c r="I39" s="1"/>
      <c r="J39" s="1"/>
      <c r="K39" s="1"/>
    </row>
    <row r="40" spans="1:14" ht="20.100000000000001" customHeight="1" x14ac:dyDescent="0.15">
      <c r="A40" s="1"/>
      <c r="B40" s="2"/>
      <c r="C40" s="21" t="s">
        <v>39</v>
      </c>
      <c r="D40" s="1"/>
      <c r="E40" s="1"/>
      <c r="F40" s="1"/>
      <c r="G40" s="1"/>
      <c r="H40" s="1"/>
      <c r="I40" s="1"/>
      <c r="J40" s="1"/>
      <c r="K40" s="1"/>
    </row>
    <row r="41" spans="1:14" ht="20.100000000000001" customHeight="1" x14ac:dyDescent="0.15">
      <c r="A41" s="1"/>
      <c r="B41" s="2"/>
      <c r="C41" s="20" t="s">
        <v>40</v>
      </c>
      <c r="D41" s="1"/>
      <c r="E41" s="1"/>
      <c r="F41" s="1"/>
      <c r="G41" s="1"/>
      <c r="H41" s="1"/>
      <c r="I41" s="1"/>
      <c r="J41" s="1"/>
      <c r="K41" s="1"/>
    </row>
    <row r="42" spans="1:14" ht="20.100000000000001" customHeight="1" x14ac:dyDescent="0.15">
      <c r="A42" s="1"/>
      <c r="B42" s="2"/>
      <c r="C42" s="20" t="s">
        <v>41</v>
      </c>
      <c r="D42" s="1"/>
      <c r="E42" s="1"/>
      <c r="F42" s="1"/>
      <c r="G42" s="1"/>
      <c r="H42" s="1"/>
      <c r="I42" s="1"/>
      <c r="J42" s="1"/>
      <c r="K42" s="1"/>
    </row>
  </sheetData>
  <mergeCells count="7">
    <mergeCell ref="A2:K3"/>
    <mergeCell ref="C7:D7"/>
    <mergeCell ref="C8:D8"/>
    <mergeCell ref="C9:D9"/>
    <mergeCell ref="C10:D11"/>
    <mergeCell ref="B10:B11"/>
    <mergeCell ref="E10:E11"/>
  </mergeCells>
  <phoneticPr fontId="1"/>
  <dataValidations count="1">
    <dataValidation type="list" allowBlank="1" showInputMessage="1" showErrorMessage="1" sqref="E9 E10:E11">
      <formula1>"いいえ,はい"</formula1>
    </dataValidation>
  </dataValidations>
  <pageMargins left="0.39370078740157483" right="0.39370078740157483"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退職税額 計算シート</vt:lpstr>
      <vt:lpstr>退職税額 計算シート（入力例）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羽根田 悠希</dc:creator>
  <cp:lastModifiedBy>児矢野　憲一</cp:lastModifiedBy>
  <cp:lastPrinted>2012-11-12T07:11:21Z</cp:lastPrinted>
  <dcterms:created xsi:type="dcterms:W3CDTF">1997-01-08T22:48:59Z</dcterms:created>
  <dcterms:modified xsi:type="dcterms:W3CDTF">2024-04-30T04:01:52Z</dcterms:modified>
</cp:coreProperties>
</file>