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6WkqnPEFTUyq6d2smmPli/Jvqymxscmg/IthbGP0LpnBR11h5j/dXLROWIoIfHVDEREwSP14rONue6yklrUlA==" workbookSaltValue="pelIRtlGIlUZ7kTb169zWA==" workbookSpinCount="100000"/>
  <bookViews>
    <workbookView xWindow="0" yWindow="0" windowWidth="23040" windowHeight="9216"/>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<sst xmlns="http://schemas.openxmlformats.org/spreadsheetml/2006/main" xmlns:r="http://schemas.openxmlformats.org/officeDocument/2006/relationships" count="111" uniqueCount="111">
  <si>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</si>
  <si>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</si>
  <si>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</si>
  <si>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</si>
  <si>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</si>
  <si>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</si>
  <si>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</si>
  <si>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</si>
  <si>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</si>
  <si>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</si>
  <si>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茨城県　古河市</t>
  </si>
  <si>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</si>
  <si>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</si>
  <si>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</si>
  <si>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</si>
  <si>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</si>
  <si>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</si>
  <si>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</si>
  <si>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</si>
  <si>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</si>
  <si>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</si>
  <si>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</si>
  <si>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</si>
  <si>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</si>
  <si>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</si>
  <si>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</si>
  <si>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</si>
  <si>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</si>
  <si>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</si>
  <si>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</si>
  <si>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</si>
  <si>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</si>
  <si>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</si>
  <si>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</si>
  <si>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</si>
  <si>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</si>
  <si>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</si>
  <si>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</si>
  <si>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</si>
  <si>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</si>
  <si>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</si>
  <si>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</si>
  <si>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</si>
  <si>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</si>
  <si>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</si>
  <si>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</si>
  <si>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</si>
  <si>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</si>
  <si>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</si>
  <si>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</si>
  <si>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</si>
  <si>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</si>
  <si>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</si>
  <si>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</si>
  <si>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</si>
  <si>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</si>
  <si>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</si>
  <si>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</si>
  <si>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</si>
  <si>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</si>
  <si>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</si>
  <si>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</si>
  <si>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</si>
  <si>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</si>
  <si>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</si>
  <si>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</si>
  <si>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</si>
  <si>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</si>
  <si>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</si>
  <si>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</si>
  <si>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</si>
  <si>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</si>
  <si>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</si>
  <si>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</si>
  <si>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</si>
  <si>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</si>
  <si>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</si>
  <si>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</si>
  <si>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</si>
  <si>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</si>
  <si>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</si>
  <si>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</si>
  <si>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</si>
  <si>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</si>
  <si>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</si>
  <si>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</si>
  <si>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</si>
  <si>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</si>
  <si>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</si>
  <si>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</si>
  <si>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</si>
  <si>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</si>
  <si>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</si>
  <si>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</si>
  <si>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</si>
  <si>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</si>
  <si>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</si>
  <si>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A3</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</si>
  <si>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</si>
  <si>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</si>
  <si>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</si>
  <si>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</si>
  <si>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</si>
  <si>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</si>
  <si>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</si>
  <si>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</si>
  <si>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</si>
  <si>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</si>
  <si>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経営の健全化及び効率性に関する指標から、本市水道事業の経営は概ね良好であり、健全な状況を維持しているといえる。
　しかし、安定水利権取得に係る負担金や老朽施設更新のための財源確保が必要である。また、人口減少による料金収入の減少が見込まれるなど、経営は厳しくなって行くものと予想される。
　そのため、効率的かつ効果的な施設更新を進めて行くとともに、経営の効率化を図り、更なる経費の削減に努めるなど持続可能な事業運営を行って行く必要がある。</t>
  </si>
  <si>
    <t>①有形固定資産減価償却率　　　　　　　　　　　耐用年数を超えた施設の割合が高いことを示しており、計画的な更新を行っていく必要がある。　　　②管路経年化率　　　　　　　　　　　　　　　　数値が高いほど管路の老朽化が進んでいることを示すもので、類似団体平均が上昇傾向である中、古河市においても更新時期の到来により上昇した。
③管路更新率　　　　　　　　　　　　　　　　　　　類似団体平均を上回っているが、今後大量更新時期を迎えることから引き続き計画的な更新を進めて行く。　　　　</t>
    <rPh sb="136" eb="139">
      <t>コガシ</t>
    </rPh>
    <rPh sb="144" eb="146">
      <t>コウシン</t>
    </rPh>
    <rPh sb="146" eb="148">
      <t>ジキ</t>
    </rPh>
    <rPh sb="149" eb="151">
      <t>トウライ</t>
    </rPh>
    <rPh sb="154" eb="156">
      <t>ジョウショウ</t>
    </rPh>
    <rPh sb="192" eb="193">
      <t>ウエ</t>
    </rPh>
    <rPh sb="200" eb="202">
      <t>コンゴ</t>
    </rPh>
    <rPh sb="202" eb="204">
      <t>タイリョウ</t>
    </rPh>
    <rPh sb="204" eb="206">
      <t>コウシン</t>
    </rPh>
    <rPh sb="206" eb="208">
      <t>ジキ</t>
    </rPh>
    <rPh sb="209" eb="210">
      <t>ムカ</t>
    </rPh>
    <phoneticPr fontId="1"/>
  </si>
  <si>
    <t>①経常収支比率　　　　　　　　　　　　　　　　　令和５年度は、電力価格高騰等に対する一般会計補助金の皆減による収入の減少及び浄水場設備点検整備による支出の増により低下している。     　　　　　　　　　　　　　　　　      ②累積欠損金比率　　　　　　　　　　　　　　　引続き欠損金は発生していない。　　　　　　　　　　　　　　　　　③流動比率　　　　　　　　　　　　　　　　　　増加傾向で推移しており、十分な支払能力を維持した健全な経営を維持している。　　　　　　　　　　　　　　　　　　　④企業債残高対給水収益比率　　　　　　　　　　　令和４年度物価高騰等対策に係る水道基本料金免除の影響による給水収益の増加により低下している。　　　　　　　　　　
⑤料金回収率　　　　　　　　　　　　　　　　　令和４年度物価高騰等対策に係る水道基本料金免除の影響により給水収益が増加したため上昇している。　　　　　　　　　　　　　　　　　　　　　⑥給水原価　　　　　　　　　　　　　　　　　　　浄水場設備点検整備による支出の増により上昇している。　　　　　　　　　　　　　
⑦施設利用率　　　　　　　　　　　　　　　　　　引き続き80％で推移しており平均よりも高い水準となっており、一定に余裕を確保しつつ効率的に施設を活用している。　　　　　　　　　　　　　　　⑧有収率　　　　　　　　　　　　　　　　　　　水質確保のため常時排泥していること、また、供用開始年度が古く、維持管理期に移行していることなどから、老朽管更新等による漏水防止対策が必要である。</t>
    <rPh sb="31" eb="33">
      <t>デンリョク</t>
    </rPh>
    <rPh sb="33" eb="35">
      <t>カカク</t>
    </rPh>
    <rPh sb="35" eb="37">
      <t>コウトウ</t>
    </rPh>
    <rPh sb="37" eb="38">
      <t>トウ</t>
    </rPh>
    <rPh sb="39" eb="40">
      <t>タイ</t>
    </rPh>
    <rPh sb="42" eb="44">
      <t>イッパン</t>
    </rPh>
    <rPh sb="44" eb="46">
      <t>カイケイ</t>
    </rPh>
    <rPh sb="46" eb="49">
      <t>ホジョキン</t>
    </rPh>
    <rPh sb="50" eb="52">
      <t>カイゲン</t>
    </rPh>
    <rPh sb="55" eb="57">
      <t>シュウニュウ</t>
    </rPh>
    <rPh sb="60" eb="61">
      <t>オヨ</t>
    </rPh>
    <rPh sb="62" eb="65">
      <t>ジョウスイジョウ</t>
    </rPh>
    <rPh sb="65" eb="67">
      <t>セツビ</t>
    </rPh>
    <rPh sb="67" eb="69">
      <t>テンケン</t>
    </rPh>
    <rPh sb="69" eb="71">
      <t>セイビ</t>
    </rPh>
    <rPh sb="74" eb="76">
      <t>シシュツ</t>
    </rPh>
    <rPh sb="77" eb="78">
      <t>ゾウ</t>
    </rPh>
    <rPh sb="255" eb="256">
      <t>タイ</t>
    </rPh>
    <rPh sb="273" eb="275">
      <t>レイワ</t>
    </rPh>
    <rPh sb="276" eb="278">
      <t>ネンド</t>
    </rPh>
    <rPh sb="297" eb="299">
      <t>エイキョウ</t>
    </rPh>
    <rPh sb="307" eb="309">
      <t>ゾウカ</t>
    </rPh>
    <rPh sb="312" eb="314">
      <t>テイカ</t>
    </rPh>
    <rPh sb="353" eb="355">
      <t>レイワ</t>
    </rPh>
    <rPh sb="356" eb="358">
      <t>ネンド</t>
    </rPh>
    <rPh sb="377" eb="379">
      <t>エイキョウ</t>
    </rPh>
    <rPh sb="387" eb="389">
      <t>ゾウカ</t>
    </rPh>
    <rPh sb="393" eb="395">
      <t>ジョウショウ</t>
    </rPh>
    <rPh sb="668" eb="67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</si>
</sst>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0.63</c:v>
                </c:pt>
                <c:pt idx="1">
                  <c:v>0.67</c:v>
                </c:pt>
                <c:pt idx="2">
                  <c:v>0.69</c:v>
                </c:pt>
                <c:pt idx="3">
                  <c:v>0.61</c:v>
                </c:pt>
                <c:pt idx="4">
                  <c:v>0.73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0.66</c:v>
                </c:pt>
                <c:pt idx="1">
                  <c:v>0.67</c:v>
                </c:pt>
                <c:pt idx="2">
                  <c:v>0.62</c:v>
                </c:pt>
                <c:pt idx="3">
                  <c:v>0.6</c:v>
                </c:pt>
                <c:pt idx="4">
                  <c:v>0.57999999999999996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77.34</c:v>
                </c:pt>
                <c:pt idx="1">
                  <c:v>79.64</c:v>
                </c:pt>
                <c:pt idx="2">
                  <c:v>78.14</c:v>
                </c:pt>
                <c:pt idx="3">
                  <c:v>79.67</c:v>
                </c:pt>
                <c:pt idx="4">
                  <c:v>81.37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62.05</c:v>
                </c:pt>
                <c:pt idx="1">
                  <c:v>63.23</c:v>
                </c:pt>
                <c:pt idx="2">
                  <c:v>62.59</c:v>
                </c:pt>
                <c:pt idx="3">
                  <c:v>61.81</c:v>
                </c:pt>
                <c:pt idx="4">
                  <c:v>62.35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87.06</c:v>
                </c:pt>
                <c:pt idx="1">
                  <c:v>86.71</c:v>
                </c:pt>
                <c:pt idx="2">
                  <c:v>88.87</c:v>
                </c:pt>
                <c:pt idx="3">
                  <c:v>86.22</c:v>
                </c:pt>
                <c:pt idx="4">
                  <c:v>83.27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89.11</c:v>
                </c:pt>
                <c:pt idx="1">
                  <c:v>89.35</c:v>
                </c:pt>
                <c:pt idx="2">
                  <c:v>89.7</c:v>
                </c:pt>
                <c:pt idx="3">
                  <c:v>89.24</c:v>
                </c:pt>
                <c:pt idx="4">
                  <c:v>88.71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117.43</c:v>
                </c:pt>
                <c:pt idx="1">
                  <c:v>105.65</c:v>
                </c:pt>
                <c:pt idx="2">
                  <c:v>118.77</c:v>
                </c:pt>
                <c:pt idx="3">
                  <c:v>114.87</c:v>
                </c:pt>
                <c:pt idx="4">
                  <c:v>112.59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112.82</c:v>
                </c:pt>
                <c:pt idx="1">
                  <c:v>111.21</c:v>
                </c:pt>
                <c:pt idx="2">
                  <c:v>111.89</c:v>
                </c:pt>
                <c:pt idx="3">
                  <c:v>109.99</c:v>
                </c:pt>
                <c:pt idx="4">
                  <c:v>110.2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54.66</c:v>
                </c:pt>
                <c:pt idx="1">
                  <c:v>54.92</c:v>
                </c:pt>
                <c:pt idx="2">
                  <c:v>56.13</c:v>
                </c:pt>
                <c:pt idx="3">
                  <c:v>57.49</c:v>
                </c:pt>
                <c:pt idx="4">
                  <c:v>58.76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48.69</c:v>
                </c:pt>
                <c:pt idx="1">
                  <c:v>49.62</c:v>
                </c:pt>
                <c:pt idx="2">
                  <c:v>50.5</c:v>
                </c:pt>
                <c:pt idx="3">
                  <c:v>51.28</c:v>
                </c:pt>
                <c:pt idx="4">
                  <c:v>51.95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10.37</c:v>
                </c:pt>
                <c:pt idx="1">
                  <c:v>11.16</c:v>
                </c:pt>
                <c:pt idx="2">
                  <c:v>10.79</c:v>
                </c:pt>
                <c:pt idx="3">
                  <c:v>8.32</c:v>
                </c:pt>
                <c:pt idx="4">
                  <c:v>27.94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18.260000000000002</c:v>
                </c:pt>
                <c:pt idx="1">
                  <c:v>19.510000000000002</c:v>
                </c:pt>
                <c:pt idx="2">
                  <c:v>21.19</c:v>
                </c:pt>
                <c:pt idx="3">
                  <c:v>22.64</c:v>
                </c:pt>
                <c:pt idx="4">
                  <c:v>24.49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formatCode="#,##0.00;&quot;△&quot;#,##0.00;&quot;-&quot;">
                  <c:v>0.45</c:v>
                </c:pt>
                <c:pt idx="3">
                  <c:v>0</c:v>
                </c:pt>
                <c:pt idx="4" formatCode="#,##0.00;&quot;△&quot;#,##0.00;&quot;-&quot;">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365.36</c:v>
                </c:pt>
                <c:pt idx="1">
                  <c:v>367.8</c:v>
                </c:pt>
                <c:pt idx="2">
                  <c:v>400.93</c:v>
                </c:pt>
                <c:pt idx="3">
                  <c:v>460.04</c:v>
                </c:pt>
                <c:pt idx="4">
                  <c:v>524.44000000000005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358.91</c:v>
                </c:pt>
                <c:pt idx="1">
                  <c:v>360.96</c:v>
                </c:pt>
                <c:pt idx="2">
                  <c:v>351.29</c:v>
                </c:pt>
                <c:pt idx="3">
                  <c:v>364.24</c:v>
                </c:pt>
                <c:pt idx="4">
                  <c:v>369.82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272.66000000000003</c:v>
                </c:pt>
                <c:pt idx="1">
                  <c:v>317.10000000000002</c:v>
                </c:pt>
                <c:pt idx="2">
                  <c:v>268.32</c:v>
                </c:pt>
                <c:pt idx="3">
                  <c:v>295.05</c:v>
                </c:pt>
                <c:pt idx="4">
                  <c:v>262.37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247.27</c:v>
                </c:pt>
                <c:pt idx="1">
                  <c:v>239.18</c:v>
                </c:pt>
                <c:pt idx="2">
                  <c:v>236.29</c:v>
                </c:pt>
                <c:pt idx="3">
                  <c:v>238.77</c:v>
                </c:pt>
                <c:pt idx="4">
                  <c:v>218.57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111.7</c:v>
                </c:pt>
                <c:pt idx="1">
                  <c:v>99.17</c:v>
                </c:pt>
                <c:pt idx="2">
                  <c:v>111.63</c:v>
                </c:pt>
                <c:pt idx="3">
                  <c:v>94.89</c:v>
                </c:pt>
                <c:pt idx="4">
                  <c:v>105.35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105.34</c:v>
                </c:pt>
                <c:pt idx="1">
                  <c:v>101.89</c:v>
                </c:pt>
                <c:pt idx="2">
                  <c:v>104.33</c:v>
                </c:pt>
                <c:pt idx="3">
                  <c:v>98.85</c:v>
                </c:pt>
                <c:pt idx="4">
                  <c:v>101.78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141.32</c:v>
                </c:pt>
                <c:pt idx="1">
                  <c:v>140.12</c:v>
                </c:pt>
                <c:pt idx="2">
                  <c:v>142.24</c:v>
                </c:pt>
                <c:pt idx="3">
                  <c:v>149.34</c:v>
                </c:pt>
                <c:pt idx="4">
                  <c:v>151.49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159.6</c:v>
                </c:pt>
                <c:pt idx="1">
                  <c:v>156.32</c:v>
                </c:pt>
                <c:pt idx="2">
                  <c:v>157.4</c:v>
                </c:pt>
                <c:pt idx="3">
                  <c:v>162.61000000000001</c:v>
                </c:pt>
                <c:pt idx="4">
                  <c:v>163.94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37" workbookViewId="0">
      <selection activeCell="BL66" sqref="BL66:BZ82"/>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12</v>
      </c>
      <c r="J7" s="13"/>
      <c r="K7" s="13"/>
      <c r="L7" s="13"/>
      <c r="M7" s="13"/>
      <c r="N7" s="13"/>
      <c r="O7" s="22"/>
      <c r="P7" s="25" t="s">
        <v>4</v>
      </c>
      <c r="Q7" s="25"/>
      <c r="R7" s="25"/>
      <c r="S7" s="25"/>
      <c r="T7" s="25"/>
      <c r="U7" s="25"/>
      <c r="V7" s="25"/>
      <c r="W7" s="25" t="s">
        <v>13</v>
      </c>
      <c r="X7" s="25"/>
      <c r="Y7" s="25"/>
      <c r="Z7" s="25"/>
      <c r="AA7" s="25"/>
      <c r="AB7" s="25"/>
      <c r="AC7" s="25"/>
      <c r="AD7" s="25" t="s">
        <v>3</v>
      </c>
      <c r="AE7" s="25"/>
      <c r="AF7" s="25"/>
      <c r="AG7" s="25"/>
      <c r="AH7" s="25"/>
      <c r="AI7" s="25"/>
      <c r="AJ7" s="25"/>
      <c r="AK7" s="2"/>
      <c r="AL7" s="25" t="s">
        <v>16</v>
      </c>
      <c r="AM7" s="25"/>
      <c r="AN7" s="25"/>
      <c r="AO7" s="25"/>
      <c r="AP7" s="25"/>
      <c r="AQ7" s="25"/>
      <c r="AR7" s="25"/>
      <c r="AS7" s="25"/>
      <c r="AT7" s="5" t="s">
        <v>9</v>
      </c>
      <c r="AU7" s="13"/>
      <c r="AV7" s="13"/>
      <c r="AW7" s="13"/>
      <c r="AX7" s="13"/>
      <c r="AY7" s="13"/>
      <c r="AZ7" s="13"/>
      <c r="BA7" s="13"/>
      <c r="BB7" s="25" t="s">
        <v>17</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A3</v>
      </c>
      <c r="X8" s="26"/>
      <c r="Y8" s="26"/>
      <c r="Z8" s="26"/>
      <c r="AA8" s="26"/>
      <c r="AB8" s="26"/>
      <c r="AC8" s="26"/>
      <c r="AD8" s="26" t="str">
        <f>データ!$M$6</f>
        <v>非設置</v>
      </c>
      <c r="AE8" s="26"/>
      <c r="AF8" s="26"/>
      <c r="AG8" s="26"/>
      <c r="AH8" s="26"/>
      <c r="AI8" s="26"/>
      <c r="AJ8" s="26"/>
      <c r="AK8" s="2"/>
      <c r="AL8" s="29">
        <f>データ!$R$6</f>
        <v>140499</v>
      </c>
      <c r="AM8" s="29"/>
      <c r="AN8" s="29"/>
      <c r="AO8" s="29"/>
      <c r="AP8" s="29"/>
      <c r="AQ8" s="29"/>
      <c r="AR8" s="29"/>
      <c r="AS8" s="29"/>
      <c r="AT8" s="7">
        <f>データ!$S$6</f>
        <v>123.58</v>
      </c>
      <c r="AU8" s="15"/>
      <c r="AV8" s="15"/>
      <c r="AW8" s="15"/>
      <c r="AX8" s="15"/>
      <c r="AY8" s="15"/>
      <c r="AZ8" s="15"/>
      <c r="BA8" s="15"/>
      <c r="BB8" s="27">
        <f>データ!$T$6</f>
        <v>1136.9100000000001</v>
      </c>
      <c r="BC8" s="27"/>
      <c r="BD8" s="27"/>
      <c r="BE8" s="27"/>
      <c r="BF8" s="27"/>
      <c r="BG8" s="27"/>
      <c r="BH8" s="27"/>
      <c r="BI8" s="27"/>
      <c r="BJ8" s="3"/>
      <c r="BK8" s="3"/>
      <c r="BL8" s="36" t="s">
        <v>11</v>
      </c>
      <c r="BM8" s="46"/>
      <c r="BN8" s="53" t="s">
        <v>20</v>
      </c>
      <c r="BO8" s="53"/>
      <c r="BP8" s="53"/>
      <c r="BQ8" s="53"/>
      <c r="BR8" s="53"/>
      <c r="BS8" s="53"/>
      <c r="BT8" s="53"/>
      <c r="BU8" s="53"/>
      <c r="BV8" s="53"/>
      <c r="BW8" s="53"/>
      <c r="BX8" s="53"/>
      <c r="BY8" s="57"/>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15</v>
      </c>
      <c r="BC9" s="25"/>
      <c r="BD9" s="25"/>
      <c r="BE9" s="25"/>
      <c r="BF9" s="25"/>
      <c r="BG9" s="25"/>
      <c r="BH9" s="25"/>
      <c r="BI9" s="25"/>
      <c r="BJ9" s="3"/>
      <c r="BK9" s="3"/>
      <c r="BL9" s="37" t="s">
        <v>31</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72.56</v>
      </c>
      <c r="J10" s="15"/>
      <c r="K10" s="15"/>
      <c r="L10" s="15"/>
      <c r="M10" s="15"/>
      <c r="N10" s="15"/>
      <c r="O10" s="24"/>
      <c r="P10" s="27">
        <f>データ!$P$6</f>
        <v>95.97</v>
      </c>
      <c r="Q10" s="27"/>
      <c r="R10" s="27"/>
      <c r="S10" s="27"/>
      <c r="T10" s="27"/>
      <c r="U10" s="27"/>
      <c r="V10" s="27"/>
      <c r="W10" s="29">
        <f>データ!$Q$6</f>
        <v>3135</v>
      </c>
      <c r="X10" s="29"/>
      <c r="Y10" s="29"/>
      <c r="Z10" s="29"/>
      <c r="AA10" s="29"/>
      <c r="AB10" s="29"/>
      <c r="AC10" s="29"/>
      <c r="AD10" s="2"/>
      <c r="AE10" s="2"/>
      <c r="AF10" s="2"/>
      <c r="AG10" s="2"/>
      <c r="AH10" s="2"/>
      <c r="AI10" s="2"/>
      <c r="AJ10" s="2"/>
      <c r="AK10" s="2"/>
      <c r="AL10" s="29">
        <f>データ!$U$6</f>
        <v>137033</v>
      </c>
      <c r="AM10" s="29"/>
      <c r="AN10" s="29"/>
      <c r="AO10" s="29"/>
      <c r="AP10" s="29"/>
      <c r="AQ10" s="29"/>
      <c r="AR10" s="29"/>
      <c r="AS10" s="29"/>
      <c r="AT10" s="7">
        <f>データ!$V$6</f>
        <v>131.56</v>
      </c>
      <c r="AU10" s="15"/>
      <c r="AV10" s="15"/>
      <c r="AW10" s="15"/>
      <c r="AX10" s="15"/>
      <c r="AY10" s="15"/>
      <c r="AZ10" s="15"/>
      <c r="BA10" s="15"/>
      <c r="BB10" s="27">
        <f>データ!$W$6</f>
        <v>1041.5999999999999</v>
      </c>
      <c r="BC10" s="27"/>
      <c r="BD10" s="27"/>
      <c r="BE10" s="27"/>
      <c r="BF10" s="27"/>
      <c r="BG10" s="27"/>
      <c r="BH10" s="27"/>
      <c r="BI10" s="27"/>
      <c r="BJ10" s="2"/>
      <c r="BK10" s="2"/>
      <c r="BL10" s="38" t="s">
        <v>35</v>
      </c>
      <c r="BM10" s="48"/>
      <c r="BN10" s="55" t="s">
        <v>36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7</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43</v>
      </c>
      <c r="C84" s="12"/>
      <c r="D84" s="12"/>
      <c r="E84" s="12" t="s">
        <v>45</v>
      </c>
      <c r="F84" s="12" t="s">
        <v>47</v>
      </c>
      <c r="G84" s="12" t="s">
        <v>48</v>
      </c>
      <c r="H84" s="12" t="s">
        <v>41</v>
      </c>
      <c r="I84" s="12" t="s">
        <v>6</v>
      </c>
      <c r="J84" s="12" t="s">
        <v>26</v>
      </c>
      <c r="K84" s="12" t="s">
        <v>49</v>
      </c>
      <c r="L84" s="12" t="s">
        <v>51</v>
      </c>
      <c r="M84" s="12" t="s">
        <v>32</v>
      </c>
      <c r="N84" s="12" t="s">
        <v>53</v>
      </c>
      <c r="O84" s="12" t="s">
        <v>55</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7l8G3Q3nmfOXwEl1cJHnSE6B1kz1PMsiQaVJzKrtcQNk4Ns48d6nYVKeuHgyRRSuasxhoKjW8NIKBqcPXucBfw==" saltValue="IdFKYMISlXLqzreNQ+qbv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fitToWidth="1" fitToHeight="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46</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56</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50</v>
      </c>
      <c r="C3" s="67" t="s">
        <v>58</v>
      </c>
      <c r="D3" s="67" t="s">
        <v>59</v>
      </c>
      <c r="E3" s="67" t="s">
        <v>2</v>
      </c>
      <c r="F3" s="67" t="s">
        <v>1</v>
      </c>
      <c r="G3" s="67" t="s">
        <v>24</v>
      </c>
      <c r="H3" s="74" t="s">
        <v>29</v>
      </c>
      <c r="I3" s="77"/>
      <c r="J3" s="77"/>
      <c r="K3" s="77"/>
      <c r="L3" s="77"/>
      <c r="M3" s="77"/>
      <c r="N3" s="77"/>
      <c r="O3" s="77"/>
      <c r="P3" s="77"/>
      <c r="Q3" s="77"/>
      <c r="R3" s="77"/>
      <c r="S3" s="77"/>
      <c r="T3" s="77"/>
      <c r="U3" s="77"/>
      <c r="V3" s="77"/>
      <c r="W3" s="81"/>
      <c r="X3" s="83" t="s">
        <v>54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8</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60</v>
      </c>
      <c r="B4" s="68"/>
      <c r="C4" s="68"/>
      <c r="D4" s="68"/>
      <c r="E4" s="68"/>
      <c r="F4" s="68"/>
      <c r="G4" s="68"/>
      <c r="H4" s="75"/>
      <c r="I4" s="78"/>
      <c r="J4" s="78"/>
      <c r="K4" s="78"/>
      <c r="L4" s="78"/>
      <c r="M4" s="78"/>
      <c r="N4" s="78"/>
      <c r="O4" s="78"/>
      <c r="P4" s="78"/>
      <c r="Q4" s="78"/>
      <c r="R4" s="78"/>
      <c r="S4" s="78"/>
      <c r="T4" s="78"/>
      <c r="U4" s="78"/>
      <c r="V4" s="78"/>
      <c r="W4" s="82"/>
      <c r="X4" s="84" t="s">
        <v>52</v>
      </c>
      <c r="Y4" s="84"/>
      <c r="Z4" s="84"/>
      <c r="AA4" s="84"/>
      <c r="AB4" s="84"/>
      <c r="AC4" s="84"/>
      <c r="AD4" s="84"/>
      <c r="AE4" s="84"/>
      <c r="AF4" s="84"/>
      <c r="AG4" s="84"/>
      <c r="AH4" s="84"/>
      <c r="AI4" s="84" t="s">
        <v>44</v>
      </c>
      <c r="AJ4" s="84"/>
      <c r="AK4" s="84"/>
      <c r="AL4" s="84"/>
      <c r="AM4" s="84"/>
      <c r="AN4" s="84"/>
      <c r="AO4" s="84"/>
      <c r="AP4" s="84"/>
      <c r="AQ4" s="84"/>
      <c r="AR4" s="84"/>
      <c r="AS4" s="84"/>
      <c r="AT4" s="84" t="s">
        <v>38</v>
      </c>
      <c r="AU4" s="84"/>
      <c r="AV4" s="84"/>
      <c r="AW4" s="84"/>
      <c r="AX4" s="84"/>
      <c r="AY4" s="84"/>
      <c r="AZ4" s="84"/>
      <c r="BA4" s="84"/>
      <c r="BB4" s="84"/>
      <c r="BC4" s="84"/>
      <c r="BD4" s="84"/>
      <c r="BE4" s="84" t="s">
        <v>62</v>
      </c>
      <c r="BF4" s="84"/>
      <c r="BG4" s="84"/>
      <c r="BH4" s="84"/>
      <c r="BI4" s="84"/>
      <c r="BJ4" s="84"/>
      <c r="BK4" s="84"/>
      <c r="BL4" s="84"/>
      <c r="BM4" s="84"/>
      <c r="BN4" s="84"/>
      <c r="BO4" s="84"/>
      <c r="BP4" s="84" t="s">
        <v>34</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61</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27</v>
      </c>
      <c r="B5" s="69"/>
      <c r="C5" s="69"/>
      <c r="D5" s="69"/>
      <c r="E5" s="69"/>
      <c r="F5" s="69"/>
      <c r="G5" s="69"/>
      <c r="H5" s="76" t="s">
        <v>57</v>
      </c>
      <c r="I5" s="76" t="s">
        <v>69</v>
      </c>
      <c r="J5" s="76" t="s">
        <v>70</v>
      </c>
      <c r="K5" s="76" t="s">
        <v>71</v>
      </c>
      <c r="L5" s="76" t="s">
        <v>72</v>
      </c>
      <c r="M5" s="76" t="s">
        <v>3</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43</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2023</v>
      </c>
      <c r="C6" s="70">
        <f t="shared" si="1"/>
        <v>82040</v>
      </c>
      <c r="D6" s="70">
        <f t="shared" si="1"/>
        <v>46</v>
      </c>
      <c r="E6" s="70">
        <f t="shared" si="1"/>
        <v>1</v>
      </c>
      <c r="F6" s="70">
        <f t="shared" si="1"/>
        <v>0</v>
      </c>
      <c r="G6" s="70">
        <f t="shared" si="1"/>
        <v>1</v>
      </c>
      <c r="H6" s="70" t="str">
        <f t="shared" si="1"/>
        <v>茨城県　古河市</v>
      </c>
      <c r="I6" s="70" t="str">
        <f t="shared" si="1"/>
        <v>法適用</v>
      </c>
      <c r="J6" s="70" t="str">
        <f t="shared" si="1"/>
        <v>水道事業</v>
      </c>
      <c r="K6" s="70" t="str">
        <f t="shared" si="1"/>
        <v>末端給水事業</v>
      </c>
      <c r="L6" s="70" t="str">
        <f t="shared" si="1"/>
        <v>A3</v>
      </c>
      <c r="M6" s="70" t="str">
        <f t="shared" si="1"/>
        <v>非設置</v>
      </c>
      <c r="N6" s="79" t="str">
        <f t="shared" si="1"/>
        <v>-</v>
      </c>
      <c r="O6" s="79">
        <f t="shared" si="1"/>
        <v>72.56</v>
      </c>
      <c r="P6" s="79">
        <f t="shared" si="1"/>
        <v>95.97</v>
      </c>
      <c r="Q6" s="79">
        <f t="shared" si="1"/>
        <v>3135</v>
      </c>
      <c r="R6" s="79">
        <f t="shared" si="1"/>
        <v>140499</v>
      </c>
      <c r="S6" s="79">
        <f t="shared" si="1"/>
        <v>123.58</v>
      </c>
      <c r="T6" s="79">
        <f t="shared" si="1"/>
        <v>1136.9100000000001</v>
      </c>
      <c r="U6" s="79">
        <f t="shared" si="1"/>
        <v>137033</v>
      </c>
      <c r="V6" s="79">
        <f t="shared" si="1"/>
        <v>131.56</v>
      </c>
      <c r="W6" s="79">
        <f t="shared" si="1"/>
        <v>1041.5999999999999</v>
      </c>
      <c r="X6" s="85">
        <f t="shared" ref="X6:AG6" si="2">IF(X7="",NA(),X7)</f>
        <v>117.43</v>
      </c>
      <c r="Y6" s="85">
        <f t="shared" si="2"/>
        <v>105.65</v>
      </c>
      <c r="Z6" s="85">
        <f t="shared" si="2"/>
        <v>118.77</v>
      </c>
      <c r="AA6" s="85">
        <f t="shared" si="2"/>
        <v>114.87</v>
      </c>
      <c r="AB6" s="85">
        <f t="shared" si="2"/>
        <v>112.59</v>
      </c>
      <c r="AC6" s="85">
        <f t="shared" si="2"/>
        <v>112.82</v>
      </c>
      <c r="AD6" s="85">
        <f t="shared" si="2"/>
        <v>111.21</v>
      </c>
      <c r="AE6" s="85">
        <f t="shared" si="2"/>
        <v>111.89</v>
      </c>
      <c r="AF6" s="85">
        <f t="shared" si="2"/>
        <v>109.99</v>
      </c>
      <c r="AG6" s="85">
        <f t="shared" si="2"/>
        <v>110.2</v>
      </c>
      <c r="AH6" s="79" t="str">
        <f>IF(AH7="","",IF(AH7="-","【-】","【"&amp;SUBSTITUTE(TEXT(AH7,"#,##0.00"),"-","△")&amp;"】"))</f>
        <v>【108.24】</v>
      </c>
      <c r="AI6" s="79">
        <f t="shared" ref="AI6:AR6" si="3">IF(AI7="",NA(),AI7)</f>
        <v>0</v>
      </c>
      <c r="AJ6" s="79">
        <f t="shared" si="3"/>
        <v>0</v>
      </c>
      <c r="AK6" s="79">
        <f t="shared" si="3"/>
        <v>0</v>
      </c>
      <c r="AL6" s="79">
        <f t="shared" si="3"/>
        <v>0</v>
      </c>
      <c r="AM6" s="79">
        <f t="shared" si="3"/>
        <v>0</v>
      </c>
      <c r="AN6" s="79">
        <f t="shared" si="3"/>
        <v>0</v>
      </c>
      <c r="AO6" s="79">
        <f t="shared" si="3"/>
        <v>0</v>
      </c>
      <c r="AP6" s="85">
        <f t="shared" si="3"/>
        <v>0.45</v>
      </c>
      <c r="AQ6" s="79">
        <f t="shared" si="3"/>
        <v>0</v>
      </c>
      <c r="AR6" s="85">
        <f t="shared" si="3"/>
        <v>5.e-002</v>
      </c>
      <c r="AS6" s="79" t="str">
        <f>IF(AS7="","",IF(AS7="-","【-】","【"&amp;SUBSTITUTE(TEXT(AS7,"#,##0.00"),"-","△")&amp;"】"))</f>
        <v>【1.50】</v>
      </c>
      <c r="AT6" s="85">
        <f t="shared" ref="AT6:BC6" si="4">IF(AT7="",NA(),AT7)</f>
        <v>365.36</v>
      </c>
      <c r="AU6" s="85">
        <f t="shared" si="4"/>
        <v>367.8</v>
      </c>
      <c r="AV6" s="85">
        <f t="shared" si="4"/>
        <v>400.93</v>
      </c>
      <c r="AW6" s="85">
        <f t="shared" si="4"/>
        <v>460.04</v>
      </c>
      <c r="AX6" s="85">
        <f t="shared" si="4"/>
        <v>524.44000000000005</v>
      </c>
      <c r="AY6" s="85">
        <f t="shared" si="4"/>
        <v>358.91</v>
      </c>
      <c r="AZ6" s="85">
        <f t="shared" si="4"/>
        <v>360.96</v>
      </c>
      <c r="BA6" s="85">
        <f t="shared" si="4"/>
        <v>351.29</v>
      </c>
      <c r="BB6" s="85">
        <f t="shared" si="4"/>
        <v>364.24</v>
      </c>
      <c r="BC6" s="85">
        <f t="shared" si="4"/>
        <v>369.82</v>
      </c>
      <c r="BD6" s="79" t="str">
        <f>IF(BD7="","",IF(BD7="-","【-】","【"&amp;SUBSTITUTE(TEXT(BD7,"#,##0.00"),"-","△")&amp;"】"))</f>
        <v>【243.36】</v>
      </c>
      <c r="BE6" s="85">
        <f t="shared" ref="BE6:BN6" si="5">IF(BE7="",NA(),BE7)</f>
        <v>272.66000000000003</v>
      </c>
      <c r="BF6" s="85">
        <f t="shared" si="5"/>
        <v>317.10000000000002</v>
      </c>
      <c r="BG6" s="85">
        <f t="shared" si="5"/>
        <v>268.32</v>
      </c>
      <c r="BH6" s="85">
        <f t="shared" si="5"/>
        <v>295.05</v>
      </c>
      <c r="BI6" s="85">
        <f t="shared" si="5"/>
        <v>262.37</v>
      </c>
      <c r="BJ6" s="85">
        <f t="shared" si="5"/>
        <v>247.27</v>
      </c>
      <c r="BK6" s="85">
        <f t="shared" si="5"/>
        <v>239.18</v>
      </c>
      <c r="BL6" s="85">
        <f t="shared" si="5"/>
        <v>236.29</v>
      </c>
      <c r="BM6" s="85">
        <f t="shared" si="5"/>
        <v>238.77</v>
      </c>
      <c r="BN6" s="85">
        <f t="shared" si="5"/>
        <v>218.57</v>
      </c>
      <c r="BO6" s="79" t="str">
        <f>IF(BO7="","",IF(BO7="-","【-】","【"&amp;SUBSTITUTE(TEXT(BO7,"#,##0.00"),"-","△")&amp;"】"))</f>
        <v>【265.93】</v>
      </c>
      <c r="BP6" s="85">
        <f t="shared" ref="BP6:BY6" si="6">IF(BP7="",NA(),BP7)</f>
        <v>111.7</v>
      </c>
      <c r="BQ6" s="85">
        <f t="shared" si="6"/>
        <v>99.17</v>
      </c>
      <c r="BR6" s="85">
        <f t="shared" si="6"/>
        <v>111.63</v>
      </c>
      <c r="BS6" s="85">
        <f t="shared" si="6"/>
        <v>94.89</v>
      </c>
      <c r="BT6" s="85">
        <f t="shared" si="6"/>
        <v>105.35</v>
      </c>
      <c r="BU6" s="85">
        <f t="shared" si="6"/>
        <v>105.34</v>
      </c>
      <c r="BV6" s="85">
        <f t="shared" si="6"/>
        <v>101.89</v>
      </c>
      <c r="BW6" s="85">
        <f t="shared" si="6"/>
        <v>104.33</v>
      </c>
      <c r="BX6" s="85">
        <f t="shared" si="6"/>
        <v>98.85</v>
      </c>
      <c r="BY6" s="85">
        <f t="shared" si="6"/>
        <v>101.78</v>
      </c>
      <c r="BZ6" s="79" t="str">
        <f>IF(BZ7="","",IF(BZ7="-","【-】","【"&amp;SUBSTITUTE(TEXT(BZ7,"#,##0.00"),"-","△")&amp;"】"))</f>
        <v>【97.82】</v>
      </c>
      <c r="CA6" s="85">
        <f t="shared" ref="CA6:CJ6" si="7">IF(CA7="",NA(),CA7)</f>
        <v>141.32</v>
      </c>
      <c r="CB6" s="85">
        <f t="shared" si="7"/>
        <v>140.12</v>
      </c>
      <c r="CC6" s="85">
        <f t="shared" si="7"/>
        <v>142.24</v>
      </c>
      <c r="CD6" s="85">
        <f t="shared" si="7"/>
        <v>149.34</v>
      </c>
      <c r="CE6" s="85">
        <f t="shared" si="7"/>
        <v>151.49</v>
      </c>
      <c r="CF6" s="85">
        <f t="shared" si="7"/>
        <v>159.6</v>
      </c>
      <c r="CG6" s="85">
        <f t="shared" si="7"/>
        <v>156.32</v>
      </c>
      <c r="CH6" s="85">
        <f t="shared" si="7"/>
        <v>157.4</v>
      </c>
      <c r="CI6" s="85">
        <f t="shared" si="7"/>
        <v>162.61000000000001</v>
      </c>
      <c r="CJ6" s="85">
        <f t="shared" si="7"/>
        <v>163.94</v>
      </c>
      <c r="CK6" s="79" t="str">
        <f>IF(CK7="","",IF(CK7="-","【-】","【"&amp;SUBSTITUTE(TEXT(CK7,"#,##0.00"),"-","△")&amp;"】"))</f>
        <v>【177.56】</v>
      </c>
      <c r="CL6" s="85">
        <f t="shared" ref="CL6:CU6" si="8">IF(CL7="",NA(),CL7)</f>
        <v>77.34</v>
      </c>
      <c r="CM6" s="85">
        <f t="shared" si="8"/>
        <v>79.64</v>
      </c>
      <c r="CN6" s="85">
        <f t="shared" si="8"/>
        <v>78.14</v>
      </c>
      <c r="CO6" s="85">
        <f t="shared" si="8"/>
        <v>79.67</v>
      </c>
      <c r="CP6" s="85">
        <f t="shared" si="8"/>
        <v>81.37</v>
      </c>
      <c r="CQ6" s="85">
        <f t="shared" si="8"/>
        <v>62.05</v>
      </c>
      <c r="CR6" s="85">
        <f t="shared" si="8"/>
        <v>63.23</v>
      </c>
      <c r="CS6" s="85">
        <f t="shared" si="8"/>
        <v>62.59</v>
      </c>
      <c r="CT6" s="85">
        <f t="shared" si="8"/>
        <v>61.81</v>
      </c>
      <c r="CU6" s="85">
        <f t="shared" si="8"/>
        <v>62.35</v>
      </c>
      <c r="CV6" s="79" t="str">
        <f>IF(CV7="","",IF(CV7="-","【-】","【"&amp;SUBSTITUTE(TEXT(CV7,"#,##0.00"),"-","△")&amp;"】"))</f>
        <v>【59.81】</v>
      </c>
      <c r="CW6" s="85">
        <f t="shared" ref="CW6:DF6" si="9">IF(CW7="",NA(),CW7)</f>
        <v>87.06</v>
      </c>
      <c r="CX6" s="85">
        <f t="shared" si="9"/>
        <v>86.71</v>
      </c>
      <c r="CY6" s="85">
        <f t="shared" si="9"/>
        <v>88.87</v>
      </c>
      <c r="CZ6" s="85">
        <f t="shared" si="9"/>
        <v>86.22</v>
      </c>
      <c r="DA6" s="85">
        <f t="shared" si="9"/>
        <v>83.27</v>
      </c>
      <c r="DB6" s="85">
        <f t="shared" si="9"/>
        <v>89.11</v>
      </c>
      <c r="DC6" s="85">
        <f t="shared" si="9"/>
        <v>89.35</v>
      </c>
      <c r="DD6" s="85">
        <f t="shared" si="9"/>
        <v>89.7</v>
      </c>
      <c r="DE6" s="85">
        <f t="shared" si="9"/>
        <v>89.24</v>
      </c>
      <c r="DF6" s="85">
        <f t="shared" si="9"/>
        <v>88.71</v>
      </c>
      <c r="DG6" s="79" t="str">
        <f>IF(DG7="","",IF(DG7="-","【-】","【"&amp;SUBSTITUTE(TEXT(DG7,"#,##0.00"),"-","△")&amp;"】"))</f>
        <v>【89.42】</v>
      </c>
      <c r="DH6" s="85">
        <f t="shared" ref="DH6:DQ6" si="10">IF(DH7="",NA(),DH7)</f>
        <v>54.66</v>
      </c>
      <c r="DI6" s="85">
        <f t="shared" si="10"/>
        <v>54.92</v>
      </c>
      <c r="DJ6" s="85">
        <f t="shared" si="10"/>
        <v>56.13</v>
      </c>
      <c r="DK6" s="85">
        <f t="shared" si="10"/>
        <v>57.49</v>
      </c>
      <c r="DL6" s="85">
        <f t="shared" si="10"/>
        <v>58.76</v>
      </c>
      <c r="DM6" s="85">
        <f t="shared" si="10"/>
        <v>48.69</v>
      </c>
      <c r="DN6" s="85">
        <f t="shared" si="10"/>
        <v>49.62</v>
      </c>
      <c r="DO6" s="85">
        <f t="shared" si="10"/>
        <v>50.5</v>
      </c>
      <c r="DP6" s="85">
        <f t="shared" si="10"/>
        <v>51.28</v>
      </c>
      <c r="DQ6" s="85">
        <f t="shared" si="10"/>
        <v>51.95</v>
      </c>
      <c r="DR6" s="79" t="str">
        <f>IF(DR7="","",IF(DR7="-","【-】","【"&amp;SUBSTITUTE(TEXT(DR7,"#,##0.00"),"-","△")&amp;"】"))</f>
        <v>【52.02】</v>
      </c>
      <c r="DS6" s="85">
        <f t="shared" ref="DS6:EB6" si="11">IF(DS7="",NA(),DS7)</f>
        <v>10.37</v>
      </c>
      <c r="DT6" s="85">
        <f t="shared" si="11"/>
        <v>11.16</v>
      </c>
      <c r="DU6" s="85">
        <f t="shared" si="11"/>
        <v>10.79</v>
      </c>
      <c r="DV6" s="85">
        <f t="shared" si="11"/>
        <v>8.32</v>
      </c>
      <c r="DW6" s="85">
        <f t="shared" si="11"/>
        <v>27.94</v>
      </c>
      <c r="DX6" s="85">
        <f t="shared" si="11"/>
        <v>18.260000000000002</v>
      </c>
      <c r="DY6" s="85">
        <f t="shared" si="11"/>
        <v>19.510000000000002</v>
      </c>
      <c r="DZ6" s="85">
        <f t="shared" si="11"/>
        <v>21.19</v>
      </c>
      <c r="EA6" s="85">
        <f t="shared" si="11"/>
        <v>22.64</v>
      </c>
      <c r="EB6" s="85">
        <f t="shared" si="11"/>
        <v>24.49</v>
      </c>
      <c r="EC6" s="79" t="str">
        <f>IF(EC7="","",IF(EC7="-","【-】","【"&amp;SUBSTITUTE(TEXT(EC7,"#,##0.00"),"-","△")&amp;"】"))</f>
        <v>【25.37】</v>
      </c>
      <c r="ED6" s="85">
        <f t="shared" ref="ED6:EM6" si="12">IF(ED7="",NA(),ED7)</f>
        <v>0.63</v>
      </c>
      <c r="EE6" s="85">
        <f t="shared" si="12"/>
        <v>0.67</v>
      </c>
      <c r="EF6" s="85">
        <f t="shared" si="12"/>
        <v>0.69</v>
      </c>
      <c r="EG6" s="85">
        <f t="shared" si="12"/>
        <v>0.61</v>
      </c>
      <c r="EH6" s="85">
        <f t="shared" si="12"/>
        <v>0.73</v>
      </c>
      <c r="EI6" s="85">
        <f t="shared" si="12"/>
        <v>0.66</v>
      </c>
      <c r="EJ6" s="85">
        <f t="shared" si="12"/>
        <v>0.67</v>
      </c>
      <c r="EK6" s="85">
        <f t="shared" si="12"/>
        <v>0.62</v>
      </c>
      <c r="EL6" s="85">
        <f t="shared" si="12"/>
        <v>0.6</v>
      </c>
      <c r="EM6" s="85">
        <f t="shared" si="12"/>
        <v>0.57999999999999996</v>
      </c>
      <c r="EN6" s="79" t="str">
        <f>IF(EN7="","",IF(EN7="-","【-】","【"&amp;SUBSTITUTE(TEXT(EN7,"#,##0.00"),"-","△")&amp;"】"))</f>
        <v>【0.62】</v>
      </c>
    </row>
    <row r="7" spans="1:144" s="64" customFormat="1">
      <c r="A7" s="65"/>
      <c r="B7" s="71">
        <v>2023</v>
      </c>
      <c r="C7" s="71">
        <v>82040</v>
      </c>
      <c r="D7" s="71">
        <v>46</v>
      </c>
      <c r="E7" s="71">
        <v>1</v>
      </c>
      <c r="F7" s="71">
        <v>0</v>
      </c>
      <c r="G7" s="71">
        <v>1</v>
      </c>
      <c r="H7" s="71" t="s">
        <v>10</v>
      </c>
      <c r="I7" s="71" t="s">
        <v>94</v>
      </c>
      <c r="J7" s="71" t="s">
        <v>95</v>
      </c>
      <c r="K7" s="71" t="s">
        <v>96</v>
      </c>
      <c r="L7" s="71" t="s">
        <v>97</v>
      </c>
      <c r="M7" s="71" t="s">
        <v>14</v>
      </c>
      <c r="N7" s="80" t="s">
        <v>98</v>
      </c>
      <c r="O7" s="80">
        <v>72.56</v>
      </c>
      <c r="P7" s="80">
        <v>95.97</v>
      </c>
      <c r="Q7" s="80">
        <v>3135</v>
      </c>
      <c r="R7" s="80">
        <v>140499</v>
      </c>
      <c r="S7" s="80">
        <v>123.58</v>
      </c>
      <c r="T7" s="80">
        <v>1136.9100000000001</v>
      </c>
      <c r="U7" s="80">
        <v>137033</v>
      </c>
      <c r="V7" s="80">
        <v>131.56</v>
      </c>
      <c r="W7" s="80">
        <v>1041.5999999999999</v>
      </c>
      <c r="X7" s="80">
        <v>117.43</v>
      </c>
      <c r="Y7" s="80">
        <v>105.65</v>
      </c>
      <c r="Z7" s="80">
        <v>118.77</v>
      </c>
      <c r="AA7" s="80">
        <v>114.87</v>
      </c>
      <c r="AB7" s="80">
        <v>112.59</v>
      </c>
      <c r="AC7" s="80">
        <v>112.82</v>
      </c>
      <c r="AD7" s="80">
        <v>111.21</v>
      </c>
      <c r="AE7" s="80">
        <v>111.89</v>
      </c>
      <c r="AF7" s="80">
        <v>109.99</v>
      </c>
      <c r="AG7" s="80">
        <v>110.2</v>
      </c>
      <c r="AH7" s="80">
        <v>108.24</v>
      </c>
      <c r="AI7" s="80">
        <v>0</v>
      </c>
      <c r="AJ7" s="80">
        <v>0</v>
      </c>
      <c r="AK7" s="80">
        <v>0</v>
      </c>
      <c r="AL7" s="80">
        <v>0</v>
      </c>
      <c r="AM7" s="80">
        <v>0</v>
      </c>
      <c r="AN7" s="80">
        <v>0</v>
      </c>
      <c r="AO7" s="80">
        <v>0</v>
      </c>
      <c r="AP7" s="80">
        <v>0.45</v>
      </c>
      <c r="AQ7" s="80">
        <v>0</v>
      </c>
      <c r="AR7" s="80">
        <v>5.e-002</v>
      </c>
      <c r="AS7" s="80">
        <v>1.5</v>
      </c>
      <c r="AT7" s="80">
        <v>365.36</v>
      </c>
      <c r="AU7" s="80">
        <v>367.8</v>
      </c>
      <c r="AV7" s="80">
        <v>400.93</v>
      </c>
      <c r="AW7" s="80">
        <v>460.04</v>
      </c>
      <c r="AX7" s="80">
        <v>524.44000000000005</v>
      </c>
      <c r="AY7" s="80">
        <v>358.91</v>
      </c>
      <c r="AZ7" s="80">
        <v>360.96</v>
      </c>
      <c r="BA7" s="80">
        <v>351.29</v>
      </c>
      <c r="BB7" s="80">
        <v>364.24</v>
      </c>
      <c r="BC7" s="80">
        <v>369.82</v>
      </c>
      <c r="BD7" s="80">
        <v>243.36</v>
      </c>
      <c r="BE7" s="80">
        <v>272.66000000000003</v>
      </c>
      <c r="BF7" s="80">
        <v>317.10000000000002</v>
      </c>
      <c r="BG7" s="80">
        <v>268.32</v>
      </c>
      <c r="BH7" s="80">
        <v>295.05</v>
      </c>
      <c r="BI7" s="80">
        <v>262.37</v>
      </c>
      <c r="BJ7" s="80">
        <v>247.27</v>
      </c>
      <c r="BK7" s="80">
        <v>239.18</v>
      </c>
      <c r="BL7" s="80">
        <v>236.29</v>
      </c>
      <c r="BM7" s="80">
        <v>238.77</v>
      </c>
      <c r="BN7" s="80">
        <v>218.57</v>
      </c>
      <c r="BO7" s="80">
        <v>265.93</v>
      </c>
      <c r="BP7" s="80">
        <v>111.7</v>
      </c>
      <c r="BQ7" s="80">
        <v>99.17</v>
      </c>
      <c r="BR7" s="80">
        <v>111.63</v>
      </c>
      <c r="BS7" s="80">
        <v>94.89</v>
      </c>
      <c r="BT7" s="80">
        <v>105.35</v>
      </c>
      <c r="BU7" s="80">
        <v>105.34</v>
      </c>
      <c r="BV7" s="80">
        <v>101.89</v>
      </c>
      <c r="BW7" s="80">
        <v>104.33</v>
      </c>
      <c r="BX7" s="80">
        <v>98.85</v>
      </c>
      <c r="BY7" s="80">
        <v>101.78</v>
      </c>
      <c r="BZ7" s="80">
        <v>97.82</v>
      </c>
      <c r="CA7" s="80">
        <v>141.32</v>
      </c>
      <c r="CB7" s="80">
        <v>140.12</v>
      </c>
      <c r="CC7" s="80">
        <v>142.24</v>
      </c>
      <c r="CD7" s="80">
        <v>149.34</v>
      </c>
      <c r="CE7" s="80">
        <v>151.49</v>
      </c>
      <c r="CF7" s="80">
        <v>159.6</v>
      </c>
      <c r="CG7" s="80">
        <v>156.32</v>
      </c>
      <c r="CH7" s="80">
        <v>157.4</v>
      </c>
      <c r="CI7" s="80">
        <v>162.61000000000001</v>
      </c>
      <c r="CJ7" s="80">
        <v>163.94</v>
      </c>
      <c r="CK7" s="80">
        <v>177.56</v>
      </c>
      <c r="CL7" s="80">
        <v>77.34</v>
      </c>
      <c r="CM7" s="80">
        <v>79.64</v>
      </c>
      <c r="CN7" s="80">
        <v>78.14</v>
      </c>
      <c r="CO7" s="80">
        <v>79.67</v>
      </c>
      <c r="CP7" s="80">
        <v>81.37</v>
      </c>
      <c r="CQ7" s="80">
        <v>62.05</v>
      </c>
      <c r="CR7" s="80">
        <v>63.23</v>
      </c>
      <c r="CS7" s="80">
        <v>62.59</v>
      </c>
      <c r="CT7" s="80">
        <v>61.81</v>
      </c>
      <c r="CU7" s="80">
        <v>62.35</v>
      </c>
      <c r="CV7" s="80">
        <v>59.81</v>
      </c>
      <c r="CW7" s="80">
        <v>87.06</v>
      </c>
      <c r="CX7" s="80">
        <v>86.71</v>
      </c>
      <c r="CY7" s="80">
        <v>88.87</v>
      </c>
      <c r="CZ7" s="80">
        <v>86.22</v>
      </c>
      <c r="DA7" s="80">
        <v>83.27</v>
      </c>
      <c r="DB7" s="80">
        <v>89.11</v>
      </c>
      <c r="DC7" s="80">
        <v>89.35</v>
      </c>
      <c r="DD7" s="80">
        <v>89.7</v>
      </c>
      <c r="DE7" s="80">
        <v>89.24</v>
      </c>
      <c r="DF7" s="80">
        <v>88.71</v>
      </c>
      <c r="DG7" s="80">
        <v>89.42</v>
      </c>
      <c r="DH7" s="80">
        <v>54.66</v>
      </c>
      <c r="DI7" s="80">
        <v>54.92</v>
      </c>
      <c r="DJ7" s="80">
        <v>56.13</v>
      </c>
      <c r="DK7" s="80">
        <v>57.49</v>
      </c>
      <c r="DL7" s="80">
        <v>58.76</v>
      </c>
      <c r="DM7" s="80">
        <v>48.69</v>
      </c>
      <c r="DN7" s="80">
        <v>49.62</v>
      </c>
      <c r="DO7" s="80">
        <v>50.5</v>
      </c>
      <c r="DP7" s="80">
        <v>51.28</v>
      </c>
      <c r="DQ7" s="80">
        <v>51.95</v>
      </c>
      <c r="DR7" s="80">
        <v>52.02</v>
      </c>
      <c r="DS7" s="80">
        <v>10.37</v>
      </c>
      <c r="DT7" s="80">
        <v>11.16</v>
      </c>
      <c r="DU7" s="80">
        <v>10.79</v>
      </c>
      <c r="DV7" s="80">
        <v>8.32</v>
      </c>
      <c r="DW7" s="80">
        <v>27.94</v>
      </c>
      <c r="DX7" s="80">
        <v>18.260000000000002</v>
      </c>
      <c r="DY7" s="80">
        <v>19.510000000000002</v>
      </c>
      <c r="DZ7" s="80">
        <v>21.19</v>
      </c>
      <c r="EA7" s="80">
        <v>22.64</v>
      </c>
      <c r="EB7" s="80">
        <v>24.49</v>
      </c>
      <c r="EC7" s="80">
        <v>25.37</v>
      </c>
      <c r="ED7" s="80">
        <v>0.63</v>
      </c>
      <c r="EE7" s="80">
        <v>0.67</v>
      </c>
      <c r="EF7" s="80">
        <v>0.69</v>
      </c>
      <c r="EG7" s="80">
        <v>0.61</v>
      </c>
      <c r="EH7" s="80">
        <v>0.73</v>
      </c>
      <c r="EI7" s="80">
        <v>0.66</v>
      </c>
      <c r="EJ7" s="80">
        <v>0.67</v>
      </c>
      <c r="EK7" s="80">
        <v>0.62</v>
      </c>
      <c r="EL7" s="80">
        <v>0.6</v>
      </c>
      <c r="EM7" s="80">
        <v>0.57999999999999996</v>
      </c>
      <c r="EN7" s="80">
        <v>0.62</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50</v>
      </c>
      <c r="B10" s="72">
        <f>DATEVALUE($B7-B11&amp;"/1/"&amp;B12)</f>
        <v>36892</v>
      </c>
      <c r="C10" s="72">
        <f>DATEVALUE($B7-C11&amp;"/1/"&amp;C12)</f>
        <v>37257</v>
      </c>
      <c r="D10" s="72">
        <f>DATEVALUE($B7-D11&amp;"/1/"&amp;D12)</f>
        <v>37622</v>
      </c>
      <c r="E10" s="72">
        <f>DATEVALUE($B7-E11&amp;"/1/"&amp;E12)</f>
        <v>37987</v>
      </c>
      <c r="F10" s="72">
        <f>DATEVALUE($B7-F11&amp;"/1/"&amp;F12)</f>
        <v>38353</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北井 まどか</cp:lastModifiedBy>
  <dcterms:created xsi:type="dcterms:W3CDTF">2025-01-24T06:45:43Z</dcterms:created>
  <dcterms:modified xsi:type="dcterms:W3CDTF">2025-01-30T01:27:43Z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2025-01-30T01:27:43Z</vt:filetime>
  </property>
</Properties>
</file>