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guzbeWSCLTK4T1eDjecAFJb/B/WvaCeJHv4OPw3EAEK4oxD2yUXpZ+PB8g+StKiedfVLE/1vOf8ncwUhkHKYA==" workbookSaltValue="wdMJVSXJy1kvQDj3ygLyBA==" workbookSpinCount="100000"/>
  <bookViews>
    <workbookView xWindow="0" yWindow="0" windowWidth="23040" windowHeight="8976"/>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<sst xmlns="http://schemas.openxmlformats.org/spreadsheetml/2006/main" xmlns:r="http://schemas.openxmlformats.org/officeDocument/2006/relationships" count="114" uniqueCount="114">
  <si>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</si>
  <si>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</si>
  <si>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</si>
  <si>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</si>
  <si>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</si>
  <si>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</si>
  <si>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①有形固定資産減価償却率
・令和2年度の法適用から経過年数が浅く、類似団体と比較して12.8ポイント下回っている。
②管渠老朽化率
・将来的には耐用年数に達することから、改築更新時期を迎える管渠が増加すると考えられるため、予防安全のための修繕や事業費の平準化を図っていく。
③管渠改善率
・現在ストックマネジメント計画に基づき、調査・点検を実施していく予定である。</t>
    <rPh sb="1" eb="3">
      <t>ユウケイ</t>
    </rPh>
    <rPh sb="3" eb="5">
      <t>コテイ</t>
    </rPh>
    <rPh sb="5" eb="7">
      <t>シサン</t>
    </rPh>
    <rPh sb="7" eb="9">
      <t>ゲンカ</t>
    </rPh>
    <rPh sb="9" eb="11">
      <t>ショウキャク</t>
    </rPh>
    <rPh sb="11" eb="12">
      <t>リツ</t>
    </rPh>
    <rPh sb="14" eb="16">
      <t>レイワ</t>
    </rPh>
    <rPh sb="17" eb="19">
      <t>ネンド</t>
    </rPh>
    <rPh sb="20" eb="21">
      <t>ホウ</t>
    </rPh>
    <rPh sb="21" eb="23">
      <t>テキヨウ</t>
    </rPh>
    <rPh sb="25" eb="27">
      <t>ケイカ</t>
    </rPh>
    <rPh sb="27" eb="29">
      <t>ネンスウ</t>
    </rPh>
    <rPh sb="30" eb="31">
      <t>アサ</t>
    </rPh>
    <rPh sb="59" eb="61">
      <t>カンキョ</t>
    </rPh>
    <rPh sb="61" eb="64">
      <t>ロウキュウカ</t>
    </rPh>
    <rPh sb="64" eb="65">
      <t>リツ</t>
    </rPh>
    <rPh sb="67" eb="70">
      <t>ショウライテキ</t>
    </rPh>
    <rPh sb="72" eb="74">
      <t>タイヨウ</t>
    </rPh>
    <rPh sb="74" eb="76">
      <t>ネンスウ</t>
    </rPh>
    <rPh sb="77" eb="78">
      <t>タッ</t>
    </rPh>
    <rPh sb="85" eb="87">
      <t>カイチク</t>
    </rPh>
    <rPh sb="87" eb="89">
      <t>コウシン</t>
    </rPh>
    <rPh sb="89" eb="91">
      <t>ジキ</t>
    </rPh>
    <rPh sb="92" eb="93">
      <t>ムカ</t>
    </rPh>
    <rPh sb="95" eb="97">
      <t>カンキョ</t>
    </rPh>
    <rPh sb="98" eb="100">
      <t>ゾウカ</t>
    </rPh>
    <rPh sb="103" eb="104">
      <t>カンガ</t>
    </rPh>
    <rPh sb="111" eb="113">
      <t>ヨボウ</t>
    </rPh>
    <rPh sb="113" eb="115">
      <t>アンゼン</t>
    </rPh>
    <rPh sb="119" eb="121">
      <t>シュウゼン</t>
    </rPh>
    <rPh sb="122" eb="125">
      <t>ジギョウヒ</t>
    </rPh>
    <rPh sb="126" eb="129">
      <t>ヘイジュンカ</t>
    </rPh>
    <rPh sb="130" eb="131">
      <t>ハカ</t>
    </rPh>
    <rPh sb="138" eb="140">
      <t>カンキョ</t>
    </rPh>
    <rPh sb="140" eb="142">
      <t>カイゼン</t>
    </rPh>
    <rPh sb="142" eb="143">
      <t>リツ</t>
    </rPh>
    <rPh sb="145" eb="147">
      <t>ゲンザイ</t>
    </rPh>
    <rPh sb="157" eb="159">
      <t>ケイカク</t>
    </rPh>
    <rPh sb="160" eb="161">
      <t>モト</t>
    </rPh>
    <rPh sb="164" eb="166">
      <t>チョウサ</t>
    </rPh>
    <rPh sb="167" eb="169">
      <t>テンケン</t>
    </rPh>
    <rPh sb="170" eb="172">
      <t>ジッシ</t>
    </rPh>
    <rPh sb="176" eb="178">
      <t>ヨテイ</t>
    </rPh>
    <phoneticPr fontId="1"/>
  </si>
  <si>
    <t>業種CD</t>
    <rPh sb="0" eb="2">
      <t>ギョウシュ</t>
    </rPh>
    <phoneticPr fontId="1"/>
  </si>
  <si>
    <t>事業CD</t>
    <rPh sb="0" eb="2">
      <t>ジギョウ</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</si>
  <si>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</si>
  <si>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</si>
  <si>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</si>
  <si>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</si>
  <si>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</si>
  <si>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</si>
  <si>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</si>
  <si>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茨城県　古河市</t>
  </si>
  <si>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</si>
  <si>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</si>
  <si>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</si>
  <si>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</si>
  <si>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</si>
  <si>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</si>
  <si>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</si>
  <si>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</si>
  <si>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</si>
  <si>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</si>
  <si>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</si>
  <si>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</si>
  <si>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</si>
  <si>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</si>
  <si>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</si>
  <si>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</si>
  <si>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</si>
  <si>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</si>
  <si>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</si>
  <si>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</si>
  <si>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</si>
  <si>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</si>
  <si>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</si>
  <si>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</si>
  <si>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</si>
  <si>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</si>
  <si>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</si>
  <si>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</si>
  <si>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</si>
  <si>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</si>
  <si>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</si>
  <si>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</si>
  <si>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</si>
  <si>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</si>
  <si>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</si>
  <si>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</si>
  <si>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</si>
  <si>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</si>
  <si>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</si>
  <si>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</si>
  <si>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</si>
  <si>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</si>
  <si>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</si>
  <si>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</si>
  <si>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</si>
  <si>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</si>
  <si>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</si>
  <si>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</si>
  <si>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</si>
  <si>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</si>
  <si>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</si>
  <si>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</si>
  <si>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</si>
  <si>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</si>
  <si>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</si>
  <si>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</si>
  <si>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</si>
  <si>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令和2年度より企業会計へ移行し、健全な下水道事業経営を保たれているといえる。しかしながら、経営及び施設の効率性については、類似団体と比較しても下回っている指標が多く、計画的な管渠整備を進めると共に接続率向上のための啓発活動を継続的に実施する必要がある。今後は、施設の老朽化による改築更新が増加し、人口減少による使用料収入の減少が見込まれることから、経営戦略やストックマネジメント計画に基づき投資規模と収益水準に注視しつつ、事業を実施する必要がある。</t>
    <rPh sb="0" eb="2">
      <t>レイワ</t>
    </rPh>
    <rPh sb="3" eb="5">
      <t>ネンド</t>
    </rPh>
    <rPh sb="7" eb="9">
      <t>キギョウ</t>
    </rPh>
    <rPh sb="9" eb="11">
      <t>カイケイ</t>
    </rPh>
    <rPh sb="12" eb="14">
      <t>イコウ</t>
    </rPh>
    <rPh sb="16" eb="18">
      <t>ケンゼン</t>
    </rPh>
    <rPh sb="19" eb="22">
      <t>ゲスイドウ</t>
    </rPh>
    <rPh sb="22" eb="24">
      <t>ジギョウ</t>
    </rPh>
    <rPh sb="24" eb="26">
      <t>ケイエイ</t>
    </rPh>
    <rPh sb="27" eb="28">
      <t>タモ</t>
    </rPh>
    <rPh sb="45" eb="47">
      <t>ケイエイ</t>
    </rPh>
    <rPh sb="47" eb="48">
      <t>オヨ</t>
    </rPh>
    <rPh sb="49" eb="51">
      <t>シセツ</t>
    </rPh>
    <rPh sb="52" eb="55">
      <t>コウリツセイ</t>
    </rPh>
    <rPh sb="61" eb="63">
      <t>ルイジ</t>
    </rPh>
    <rPh sb="63" eb="65">
      <t>ダンタイ</t>
    </rPh>
    <rPh sb="66" eb="68">
      <t>ヒカク</t>
    </rPh>
    <rPh sb="71" eb="73">
      <t>シタマワ</t>
    </rPh>
    <rPh sb="77" eb="79">
      <t>シヒョウ</t>
    </rPh>
    <rPh sb="80" eb="81">
      <t>オオ</t>
    </rPh>
    <rPh sb="83" eb="86">
      <t>ケイカクテキ</t>
    </rPh>
    <rPh sb="87" eb="89">
      <t>カンキョ</t>
    </rPh>
    <rPh sb="89" eb="91">
      <t>セイビ</t>
    </rPh>
    <rPh sb="92" eb="93">
      <t>スス</t>
    </rPh>
    <rPh sb="96" eb="97">
      <t>トモ</t>
    </rPh>
    <rPh sb="98" eb="100">
      <t>セツゾク</t>
    </rPh>
    <rPh sb="100" eb="101">
      <t>リツ</t>
    </rPh>
    <rPh sb="101" eb="103">
      <t>コウジョウ</t>
    </rPh>
    <rPh sb="107" eb="109">
      <t>ケイハツ</t>
    </rPh>
    <rPh sb="109" eb="111">
      <t>カツドウ</t>
    </rPh>
    <rPh sb="112" eb="115">
      <t>ケイゾクテキ</t>
    </rPh>
    <rPh sb="116" eb="118">
      <t>ジッシ</t>
    </rPh>
    <rPh sb="120" eb="122">
      <t>ヒツヨウ</t>
    </rPh>
    <rPh sb="126" eb="128">
      <t>コンゴ</t>
    </rPh>
    <rPh sb="130" eb="132">
      <t>シセツ</t>
    </rPh>
    <rPh sb="133" eb="136">
      <t>ロウキュウカ</t>
    </rPh>
    <rPh sb="139" eb="141">
      <t>カイチク</t>
    </rPh>
    <rPh sb="141" eb="143">
      <t>コウシン</t>
    </rPh>
    <rPh sb="144" eb="146">
      <t>ゾウカ</t>
    </rPh>
    <rPh sb="148" eb="150">
      <t>ジンコウ</t>
    </rPh>
    <rPh sb="150" eb="152">
      <t>ゲンショウ</t>
    </rPh>
    <rPh sb="155" eb="158">
      <t>シヨウリョウ</t>
    </rPh>
    <rPh sb="158" eb="160">
      <t>シュウニュウ</t>
    </rPh>
    <rPh sb="161" eb="163">
      <t>ゲンショウ</t>
    </rPh>
    <rPh sb="164" eb="166">
      <t>ミコ</t>
    </rPh>
    <rPh sb="174" eb="176">
      <t>ケイエイ</t>
    </rPh>
    <rPh sb="176" eb="178">
      <t>センリャク</t>
    </rPh>
    <rPh sb="189" eb="191">
      <t>ケイカク</t>
    </rPh>
    <rPh sb="192" eb="193">
      <t>モト</t>
    </rPh>
    <rPh sb="195" eb="197">
      <t>トウシ</t>
    </rPh>
    <rPh sb="197" eb="199">
      <t>キボ</t>
    </rPh>
    <rPh sb="200" eb="202">
      <t>シュウエキ</t>
    </rPh>
    <rPh sb="202" eb="204">
      <t>スイジュン</t>
    </rPh>
    <rPh sb="205" eb="207">
      <t>チュウシ</t>
    </rPh>
    <rPh sb="211" eb="213">
      <t>ジギョウ</t>
    </rPh>
    <rPh sb="214" eb="216">
      <t>ジッシ</t>
    </rPh>
    <rPh sb="218" eb="220">
      <t>ヒツヨウ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</si>
  <si>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</si>
  <si>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</si>
  <si>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</si>
  <si>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</si>
  <si>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</si>
  <si>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</si>
  <si>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</si>
  <si>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</si>
  <si>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</si>
  <si>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</si>
  <si>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</si>
  <si>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</si>
  <si>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</si>
  <si>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</si>
  <si>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</si>
  <si>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</si>
  <si>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</si>
  <si>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</si>
  <si>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</si>
  <si>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</si>
  <si>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</si>
  <si>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</si>
  <si>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</si>
  <si>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</si>
  <si>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</si>
  <si>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</si>
  <si>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</si>
  <si>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</si>
  <si>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</si>
  <si>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</si>
  <si>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</si>
  <si>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</si>
  <si>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</si>
  <si>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</si>
  <si>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</si>
  <si>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</si>
  <si>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</si>
  <si>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</si>
  <si>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
・類似団体と比較して6.98ポイント下回っているが、一般会計補助金により100％以上となっている。100％を超えているが、収益の約3割を一般会計補助金で賄っているため、使用料収入の確保や維持管理費の削減を努めていく。
②累積欠損金比率
・累積欠損金は生じていない。
③流動比率
・類似団体と比較して30.18ポイント下回っているため、今後は支払能力を高めるために経営改善を図っていく。
④企業債残高対事業規模比率
・類似団体と比較して434.11ポイント下回っているため、引き続き、投資規模の適正化と営業収益の向上を図っていく。
⑤経費回収率
・類似団体と比較して2.32ポイント下回っている。引き続き、汚水処理費の削減に加え、更なる収益確保と経営見直しを図っていく。
⑥汚水処理原価
・類似団体と比較して13.66ポイント上回っている。引き続き、維持管理費の削減を努めていく。
⑦施設利用率
・類似団体と比較して9.22ポイント下回っている。事業計画区域が整備途中であることや接続率が低いことがあげられる。
⑧水洗化率
・類似団体と比較して2.86ポイント下回っている。引き続き、水洗化率100％に向けて、下水道接続促進を努めていく。</t>
    <rPh sb="1" eb="3">
      <t>ケイジョウ</t>
    </rPh>
    <rPh sb="3" eb="5">
      <t>シュウシ</t>
    </rPh>
    <rPh sb="5" eb="7">
      <t>ヒリツ</t>
    </rPh>
    <rPh sb="9" eb="11">
      <t>ルイジ</t>
    </rPh>
    <rPh sb="11" eb="13">
      <t>ダンタイ</t>
    </rPh>
    <rPh sb="14" eb="16">
      <t>ヒカク</t>
    </rPh>
    <rPh sb="26" eb="28">
      <t>シタマワ</t>
    </rPh>
    <rPh sb="34" eb="36">
      <t>イッパン</t>
    </rPh>
    <rPh sb="36" eb="38">
      <t>カイケイ</t>
    </rPh>
    <rPh sb="38" eb="41">
      <t>ホジョキン</t>
    </rPh>
    <rPh sb="48" eb="50">
      <t>イジョウ</t>
    </rPh>
    <rPh sb="62" eb="63">
      <t>コ</t>
    </rPh>
    <rPh sb="69" eb="71">
      <t>シュウエキ</t>
    </rPh>
    <rPh sb="72" eb="73">
      <t>ヤク</t>
    </rPh>
    <rPh sb="74" eb="75">
      <t>ワリ</t>
    </rPh>
    <rPh sb="76" eb="78">
      <t>イッパン</t>
    </rPh>
    <rPh sb="78" eb="80">
      <t>カイケイ</t>
    </rPh>
    <rPh sb="80" eb="83">
      <t>ホジョキン</t>
    </rPh>
    <rPh sb="84" eb="85">
      <t>マカナ</t>
    </rPh>
    <rPh sb="92" eb="95">
      <t>シヨウリョウ</t>
    </rPh>
    <rPh sb="95" eb="97">
      <t>シュウニュウ</t>
    </rPh>
    <rPh sb="98" eb="100">
      <t>カクホ</t>
    </rPh>
    <rPh sb="101" eb="103">
      <t>イジ</t>
    </rPh>
    <rPh sb="103" eb="106">
      <t>カンリヒ</t>
    </rPh>
    <rPh sb="107" eb="109">
      <t>サクゲン</t>
    </rPh>
    <rPh sb="110" eb="111">
      <t>ツト</t>
    </rPh>
    <rPh sb="118" eb="120">
      <t>ルイセキ</t>
    </rPh>
    <rPh sb="120" eb="122">
      <t>ケッソン</t>
    </rPh>
    <rPh sb="122" eb="123">
      <t>キン</t>
    </rPh>
    <rPh sb="123" eb="125">
      <t>ヒリツ</t>
    </rPh>
    <rPh sb="127" eb="129">
      <t>ルイセキ</t>
    </rPh>
    <rPh sb="129" eb="131">
      <t>ケッソン</t>
    </rPh>
    <rPh sb="131" eb="132">
      <t>キン</t>
    </rPh>
    <rPh sb="133" eb="134">
      <t>ショウ</t>
    </rPh>
    <rPh sb="142" eb="144">
      <t>リュウドウ</t>
    </rPh>
    <rPh sb="144" eb="146">
      <t>ヒリツ</t>
    </rPh>
    <rPh sb="148" eb="150">
      <t>ルイジ</t>
    </rPh>
    <rPh sb="150" eb="152">
      <t>ダンタイ</t>
    </rPh>
    <rPh sb="153" eb="155">
      <t>ヒカク</t>
    </rPh>
    <rPh sb="166" eb="168">
      <t>シタマワ</t>
    </rPh>
    <rPh sb="175" eb="177">
      <t>コンゴ</t>
    </rPh>
    <rPh sb="178" eb="180">
      <t>シハラ</t>
    </rPh>
    <rPh sb="180" eb="182">
      <t>ノウリョク</t>
    </rPh>
    <rPh sb="183" eb="184">
      <t>タカ</t>
    </rPh>
    <rPh sb="189" eb="191">
      <t>ケイエイ</t>
    </rPh>
    <rPh sb="191" eb="193">
      <t>カイゼン</t>
    </rPh>
    <rPh sb="194" eb="195">
      <t>ハカ</t>
    </rPh>
    <rPh sb="202" eb="204">
      <t>キギョウ</t>
    </rPh>
    <rPh sb="204" eb="205">
      <t>サイ</t>
    </rPh>
    <rPh sb="205" eb="207">
      <t>ザンダカ</t>
    </rPh>
    <rPh sb="207" eb="208">
      <t>ツイ</t>
    </rPh>
    <rPh sb="208" eb="210">
      <t>ジギョウ</t>
    </rPh>
    <rPh sb="210" eb="212">
      <t>キボ</t>
    </rPh>
    <rPh sb="212" eb="214">
      <t>ヒリツ</t>
    </rPh>
    <rPh sb="216" eb="218">
      <t>ルイジ</t>
    </rPh>
    <rPh sb="218" eb="220">
      <t>ダンタイ</t>
    </rPh>
    <rPh sb="221" eb="223">
      <t>ヒカク</t>
    </rPh>
    <rPh sb="235" eb="237">
      <t>シタマワ</t>
    </rPh>
    <rPh sb="244" eb="245">
      <t>ヒ</t>
    </rPh>
    <rPh sb="246" eb="247">
      <t>ツヅ</t>
    </rPh>
    <rPh sb="249" eb="251">
      <t>トウシ</t>
    </rPh>
    <rPh sb="251" eb="253">
      <t>キボ</t>
    </rPh>
    <rPh sb="254" eb="257">
      <t>テキセイカ</t>
    </rPh>
    <rPh sb="258" eb="260">
      <t>エイギョウ</t>
    </rPh>
    <rPh sb="260" eb="262">
      <t>シュウエキ</t>
    </rPh>
    <rPh sb="263" eb="265">
      <t>コウジョウ</t>
    </rPh>
    <rPh sb="266" eb="267">
      <t>ハカ</t>
    </rPh>
    <rPh sb="274" eb="276">
      <t>ケイヒ</t>
    </rPh>
    <rPh sb="276" eb="278">
      <t>カイシュウ</t>
    </rPh>
    <rPh sb="278" eb="279">
      <t>リツ</t>
    </rPh>
    <rPh sb="281" eb="283">
      <t>ルイジ</t>
    </rPh>
    <rPh sb="283" eb="285">
      <t>ダンタイ</t>
    </rPh>
    <rPh sb="286" eb="288">
      <t>ヒカク</t>
    </rPh>
    <rPh sb="298" eb="300">
      <t>シタマワ</t>
    </rPh>
    <rPh sb="305" eb="306">
      <t>ヒ</t>
    </rPh>
    <rPh sb="307" eb="308">
      <t>ツヅ</t>
    </rPh>
    <rPh sb="310" eb="312">
      <t>オスイ</t>
    </rPh>
    <rPh sb="312" eb="314">
      <t>ショリ</t>
    </rPh>
    <rPh sb="314" eb="315">
      <t>ヒ</t>
    </rPh>
    <rPh sb="316" eb="318">
      <t>サクゲン</t>
    </rPh>
    <rPh sb="319" eb="320">
      <t>クワ</t>
    </rPh>
    <rPh sb="322" eb="323">
      <t>サラ</t>
    </rPh>
    <rPh sb="325" eb="327">
      <t>シュウエキ</t>
    </rPh>
    <rPh sb="327" eb="329">
      <t>カクホ</t>
    </rPh>
    <rPh sb="330" eb="332">
      <t>ケイエイ</t>
    </rPh>
    <rPh sb="332" eb="334">
      <t>ミナオ</t>
    </rPh>
    <rPh sb="336" eb="337">
      <t>ハカ</t>
    </rPh>
    <rPh sb="344" eb="346">
      <t>オスイ</t>
    </rPh>
    <rPh sb="346" eb="348">
      <t>ショリ</t>
    </rPh>
    <rPh sb="348" eb="350">
      <t>ゲンカ</t>
    </rPh>
    <rPh sb="352" eb="354">
      <t>ルイジ</t>
    </rPh>
    <rPh sb="354" eb="356">
      <t>ダンタイ</t>
    </rPh>
    <rPh sb="357" eb="359">
      <t>ヒカク</t>
    </rPh>
    <rPh sb="370" eb="372">
      <t>ウワマワ</t>
    </rPh>
    <rPh sb="377" eb="378">
      <t>ヒ</t>
    </rPh>
    <rPh sb="379" eb="380">
      <t>ツヅ</t>
    </rPh>
    <rPh sb="382" eb="384">
      <t>イジ</t>
    </rPh>
    <rPh sb="384" eb="387">
      <t>カンリヒ</t>
    </rPh>
    <rPh sb="388" eb="390">
      <t>サクゲン</t>
    </rPh>
    <rPh sb="391" eb="392">
      <t>ツト</t>
    </rPh>
    <rPh sb="399" eb="401">
      <t>シセツ</t>
    </rPh>
    <rPh sb="401" eb="403">
      <t>リヨウ</t>
    </rPh>
    <rPh sb="403" eb="404">
      <t>リツ</t>
    </rPh>
    <rPh sb="406" eb="408">
      <t>ルイジ</t>
    </rPh>
    <rPh sb="408" eb="410">
      <t>ダンタイ</t>
    </rPh>
    <rPh sb="411" eb="413">
      <t>ヒカク</t>
    </rPh>
    <rPh sb="423" eb="425">
      <t>シタマワ</t>
    </rPh>
    <rPh sb="430" eb="432">
      <t>ジギョウ</t>
    </rPh>
    <rPh sb="432" eb="434">
      <t>ケイカク</t>
    </rPh>
    <rPh sb="434" eb="436">
      <t>クイキ</t>
    </rPh>
    <rPh sb="437" eb="439">
      <t>セイビ</t>
    </rPh>
    <rPh sb="439" eb="441">
      <t>トチュウ</t>
    </rPh>
    <rPh sb="447" eb="449">
      <t>セツゾク</t>
    </rPh>
    <rPh sb="449" eb="450">
      <t>リツ</t>
    </rPh>
    <rPh sb="451" eb="452">
      <t>ヒク</t>
    </rPh>
    <rPh sb="464" eb="467">
      <t>スイセンカ</t>
    </rPh>
    <rPh sb="467" eb="468">
      <t>リツ</t>
    </rPh>
    <rPh sb="470" eb="472">
      <t>ルイジ</t>
    </rPh>
    <rPh sb="472" eb="474">
      <t>ダンタイ</t>
    </rPh>
    <rPh sb="475" eb="477">
      <t>ヒカク</t>
    </rPh>
    <rPh sb="487" eb="489">
      <t>シタマワ</t>
    </rPh>
    <rPh sb="494" eb="495">
      <t>ヒ</t>
    </rPh>
    <rPh sb="496" eb="497">
      <t>ツヅ</t>
    </rPh>
    <rPh sb="499" eb="502">
      <t>スイセンカ</t>
    </rPh>
    <rPh sb="502" eb="503">
      <t>リツ</t>
    </rPh>
    <rPh sb="508" eb="509">
      <t>ム</t>
    </rPh>
    <rPh sb="512" eb="515">
      <t>ゲスイドウ</t>
    </rPh>
    <rPh sb="515" eb="517">
      <t>セツゾク</t>
    </rPh>
    <rPh sb="517" eb="519">
      <t>ソクシン</t>
    </rPh>
    <rPh sb="520" eb="521">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</si>
</sst>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9.e-002</c:v>
                </c:pt>
                <c:pt idx="2">
                  <c:v>0.17</c:v>
                </c:pt>
                <c:pt idx="3">
                  <c:v>0.13</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54.64</c:v>
                </c:pt>
                <c:pt idx="2">
                  <c:v>55.71</c:v>
                </c:pt>
                <c:pt idx="3">
                  <c:v>54.46</c:v>
                </c:pt>
                <c:pt idx="4">
                  <c:v>54.49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65.28</c:v>
                </c:pt>
                <c:pt idx="2">
                  <c:v>64.92</c:v>
                </c:pt>
                <c:pt idx="3">
                  <c:v>64.14</c:v>
                </c:pt>
                <c:pt idx="4">
                  <c:v>63.71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88.51</c:v>
                </c:pt>
                <c:pt idx="2">
                  <c:v>88.81</c:v>
                </c:pt>
                <c:pt idx="3">
                  <c:v>89.37</c:v>
                </c:pt>
                <c:pt idx="4">
                  <c:v>90.03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92.72</c:v>
                </c:pt>
                <c:pt idx="2">
                  <c:v>92.88</c:v>
                </c:pt>
                <c:pt idx="3">
                  <c:v>92.9</c:v>
                </c:pt>
                <c:pt idx="4">
                  <c:v>92.89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102.41</c:v>
                </c:pt>
                <c:pt idx="2">
                  <c:v>100.91</c:v>
                </c:pt>
                <c:pt idx="3">
                  <c:v>101.03</c:v>
                </c:pt>
                <c:pt idx="4">
                  <c:v>100.66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107.85</c:v>
                </c:pt>
                <c:pt idx="2">
                  <c:v>108.04</c:v>
                </c:pt>
                <c:pt idx="3">
                  <c:v>107.49</c:v>
                </c:pt>
                <c:pt idx="4">
                  <c:v>107.64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4.55</c:v>
                </c:pt>
                <c:pt idx="2">
                  <c:v>9.02</c:v>
                </c:pt>
                <c:pt idx="3">
                  <c:v>12.98</c:v>
                </c:pt>
                <c:pt idx="4">
                  <c:v>17.13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23.79</c:v>
                </c:pt>
                <c:pt idx="2">
                  <c:v>25.66</c:v>
                </c:pt>
                <c:pt idx="3">
                  <c:v>27.46</c:v>
                </c:pt>
                <c:pt idx="4">
                  <c:v>29.93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1.22</c:v>
                </c:pt>
                <c:pt idx="2">
                  <c:v>1.61</c:v>
                </c:pt>
                <c:pt idx="3">
                  <c:v>2.08</c:v>
                </c:pt>
                <c:pt idx="4">
                  <c:v>2.74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4.72</c:v>
                </c:pt>
                <c:pt idx="2">
                  <c:v>4.49</c:v>
                </c:pt>
                <c:pt idx="3">
                  <c:v>5.41</c:v>
                </c:pt>
                <c:pt idx="4">
                  <c:v>5.61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30.39</c:v>
                </c:pt>
                <c:pt idx="2">
                  <c:v>29.14</c:v>
                </c:pt>
                <c:pt idx="3">
                  <c:v>36.03</c:v>
                </c:pt>
                <c:pt idx="4">
                  <c:v>46.14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67.930000000000007</c:v>
                </c:pt>
                <c:pt idx="2">
                  <c:v>68.53</c:v>
                </c:pt>
                <c:pt idx="3">
                  <c:v>69.180000000000007</c:v>
                </c:pt>
                <c:pt idx="4">
                  <c:v>76.319999999999993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324.72000000000003</c:v>
                </c:pt>
                <c:pt idx="2">
                  <c:v>332.05</c:v>
                </c:pt>
                <c:pt idx="3">
                  <c:v>334.23</c:v>
                </c:pt>
                <c:pt idx="4">
                  <c:v>315.32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857.88</c:v>
                </c:pt>
                <c:pt idx="2">
                  <c:v>825.1</c:v>
                </c:pt>
                <c:pt idx="3">
                  <c:v>789.87</c:v>
                </c:pt>
                <c:pt idx="4">
                  <c:v>749.43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99.01</c:v>
                </c:pt>
                <c:pt idx="2">
                  <c:v>99.19</c:v>
                </c:pt>
                <c:pt idx="3">
                  <c:v>95.23</c:v>
                </c:pt>
                <c:pt idx="4">
                  <c:v>96.14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94.97</c:v>
                </c:pt>
                <c:pt idx="2">
                  <c:v>97.07</c:v>
                </c:pt>
                <c:pt idx="3">
                  <c:v>98.06</c:v>
                </c:pt>
                <c:pt idx="4">
                  <c:v>98.46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165.04</c:v>
                </c:pt>
                <c:pt idx="2">
                  <c:v>164.81</c:v>
                </c:pt>
                <c:pt idx="3">
                  <c:v>172.31</c:v>
                </c:pt>
                <c:pt idx="4">
                  <c:v>171.11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159.49</c:v>
                </c:pt>
                <c:pt idx="2">
                  <c:v>157.81</c:v>
                </c:pt>
                <c:pt idx="3">
                  <c:v>157.37</c:v>
                </c:pt>
                <c:pt idx="4">
                  <c:v>157.44999999999999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古河市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5"/>
      <c r="D7" s="5"/>
      <c r="E7" s="5"/>
      <c r="F7" s="5"/>
      <c r="G7" s="5"/>
      <c r="H7" s="5"/>
      <c r="I7" s="5" t="s">
        <v>18</v>
      </c>
      <c r="J7" s="5"/>
      <c r="K7" s="5"/>
      <c r="L7" s="5"/>
      <c r="M7" s="5"/>
      <c r="N7" s="5"/>
      <c r="O7" s="5"/>
      <c r="P7" s="5" t="s">
        <v>10</v>
      </c>
      <c r="Q7" s="5"/>
      <c r="R7" s="5"/>
      <c r="S7" s="5"/>
      <c r="T7" s="5"/>
      <c r="U7" s="5"/>
      <c r="V7" s="5"/>
      <c r="W7" s="5" t="s">
        <v>1</v>
      </c>
      <c r="X7" s="5"/>
      <c r="Y7" s="5"/>
      <c r="Z7" s="5"/>
      <c r="AA7" s="5"/>
      <c r="AB7" s="5"/>
      <c r="AC7" s="5"/>
      <c r="AD7" s="5" t="s">
        <v>9</v>
      </c>
      <c r="AE7" s="5"/>
      <c r="AF7" s="5"/>
      <c r="AG7" s="5"/>
      <c r="AH7" s="5"/>
      <c r="AI7" s="5"/>
      <c r="AJ7" s="5"/>
      <c r="AK7" s="3"/>
      <c r="AL7" s="5" t="s">
        <v>19</v>
      </c>
      <c r="AM7" s="5"/>
      <c r="AN7" s="5"/>
      <c r="AO7" s="5"/>
      <c r="AP7" s="5"/>
      <c r="AQ7" s="5"/>
      <c r="AR7" s="5"/>
      <c r="AS7" s="5"/>
      <c r="AT7" s="5" t="s">
        <v>15</v>
      </c>
      <c r="AU7" s="5"/>
      <c r="AV7" s="5"/>
      <c r="AW7" s="5"/>
      <c r="AX7" s="5"/>
      <c r="AY7" s="5"/>
      <c r="AZ7" s="5"/>
      <c r="BA7" s="5"/>
      <c r="BB7" s="5" t="s">
        <v>20</v>
      </c>
      <c r="BC7" s="5"/>
      <c r="BD7" s="5"/>
      <c r="BE7" s="5"/>
      <c r="BF7" s="5"/>
      <c r="BG7" s="5"/>
      <c r="BH7" s="5"/>
      <c r="BI7" s="5"/>
      <c r="BJ7" s="3"/>
      <c r="BK7" s="3"/>
      <c r="BL7" s="26" t="s">
        <v>21</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140499</v>
      </c>
      <c r="AM8" s="21"/>
      <c r="AN8" s="21"/>
      <c r="AO8" s="21"/>
      <c r="AP8" s="21"/>
      <c r="AQ8" s="21"/>
      <c r="AR8" s="21"/>
      <c r="AS8" s="21"/>
      <c r="AT8" s="7">
        <f>データ!T6</f>
        <v>123.58</v>
      </c>
      <c r="AU8" s="7"/>
      <c r="AV8" s="7"/>
      <c r="AW8" s="7"/>
      <c r="AX8" s="7"/>
      <c r="AY8" s="7"/>
      <c r="AZ8" s="7"/>
      <c r="BA8" s="7"/>
      <c r="BB8" s="7">
        <f>データ!U6</f>
        <v>1136.9100000000001</v>
      </c>
      <c r="BC8" s="7"/>
      <c r="BD8" s="7"/>
      <c r="BE8" s="7"/>
      <c r="BF8" s="7"/>
      <c r="BG8" s="7"/>
      <c r="BH8" s="7"/>
      <c r="BI8" s="7"/>
      <c r="BJ8" s="3"/>
      <c r="BK8" s="3"/>
      <c r="BL8" s="27" t="s">
        <v>17</v>
      </c>
      <c r="BM8" s="39"/>
      <c r="BN8" s="48" t="s">
        <v>23</v>
      </c>
      <c r="BO8" s="48"/>
      <c r="BP8" s="48"/>
      <c r="BQ8" s="48"/>
      <c r="BR8" s="48"/>
      <c r="BS8" s="48"/>
      <c r="BT8" s="48"/>
      <c r="BU8" s="48"/>
      <c r="BV8" s="48"/>
      <c r="BW8" s="48"/>
      <c r="BX8" s="48"/>
      <c r="BY8" s="52"/>
    </row>
    <row r="9" spans="1:78" ht="18.75" customHeight="1">
      <c r="A9" s="2"/>
      <c r="B9" s="5" t="s">
        <v>25</v>
      </c>
      <c r="C9" s="5"/>
      <c r="D9" s="5"/>
      <c r="E9" s="5"/>
      <c r="F9" s="5"/>
      <c r="G9" s="5"/>
      <c r="H9" s="5"/>
      <c r="I9" s="5" t="s">
        <v>26</v>
      </c>
      <c r="J9" s="5"/>
      <c r="K9" s="5"/>
      <c r="L9" s="5"/>
      <c r="M9" s="5"/>
      <c r="N9" s="5"/>
      <c r="O9" s="5"/>
      <c r="P9" s="5" t="s">
        <v>28</v>
      </c>
      <c r="Q9" s="5"/>
      <c r="R9" s="5"/>
      <c r="S9" s="5"/>
      <c r="T9" s="5"/>
      <c r="U9" s="5"/>
      <c r="V9" s="5"/>
      <c r="W9" s="5" t="s">
        <v>29</v>
      </c>
      <c r="X9" s="5"/>
      <c r="Y9" s="5"/>
      <c r="Z9" s="5"/>
      <c r="AA9" s="5"/>
      <c r="AB9" s="5"/>
      <c r="AC9" s="5"/>
      <c r="AD9" s="5" t="s">
        <v>24</v>
      </c>
      <c r="AE9" s="5"/>
      <c r="AF9" s="5"/>
      <c r="AG9" s="5"/>
      <c r="AH9" s="5"/>
      <c r="AI9" s="5"/>
      <c r="AJ9" s="5"/>
      <c r="AK9" s="3"/>
      <c r="AL9" s="5" t="s">
        <v>32</v>
      </c>
      <c r="AM9" s="5"/>
      <c r="AN9" s="5"/>
      <c r="AO9" s="5"/>
      <c r="AP9" s="5"/>
      <c r="AQ9" s="5"/>
      <c r="AR9" s="5"/>
      <c r="AS9" s="5"/>
      <c r="AT9" s="5" t="s">
        <v>33</v>
      </c>
      <c r="AU9" s="5"/>
      <c r="AV9" s="5"/>
      <c r="AW9" s="5"/>
      <c r="AX9" s="5"/>
      <c r="AY9" s="5"/>
      <c r="AZ9" s="5"/>
      <c r="BA9" s="5"/>
      <c r="BB9" s="5" t="s">
        <v>5</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68.2</v>
      </c>
      <c r="J10" s="7"/>
      <c r="K10" s="7"/>
      <c r="L10" s="7"/>
      <c r="M10" s="7"/>
      <c r="N10" s="7"/>
      <c r="O10" s="7"/>
      <c r="P10" s="7">
        <f>データ!P6</f>
        <v>59.22</v>
      </c>
      <c r="Q10" s="7"/>
      <c r="R10" s="7"/>
      <c r="S10" s="7"/>
      <c r="T10" s="7"/>
      <c r="U10" s="7"/>
      <c r="V10" s="7"/>
      <c r="W10" s="7">
        <f>データ!Q6</f>
        <v>69.63</v>
      </c>
      <c r="X10" s="7"/>
      <c r="Y10" s="7"/>
      <c r="Z10" s="7"/>
      <c r="AA10" s="7"/>
      <c r="AB10" s="7"/>
      <c r="AC10" s="7"/>
      <c r="AD10" s="21">
        <f>データ!R6</f>
        <v>3190</v>
      </c>
      <c r="AE10" s="21"/>
      <c r="AF10" s="21"/>
      <c r="AG10" s="21"/>
      <c r="AH10" s="21"/>
      <c r="AI10" s="21"/>
      <c r="AJ10" s="21"/>
      <c r="AK10" s="2"/>
      <c r="AL10" s="21">
        <f>データ!V6</f>
        <v>83043</v>
      </c>
      <c r="AM10" s="21"/>
      <c r="AN10" s="21"/>
      <c r="AO10" s="21"/>
      <c r="AP10" s="21"/>
      <c r="AQ10" s="21"/>
      <c r="AR10" s="21"/>
      <c r="AS10" s="21"/>
      <c r="AT10" s="7">
        <f>データ!W6</f>
        <v>19.25</v>
      </c>
      <c r="AU10" s="7"/>
      <c r="AV10" s="7"/>
      <c r="AW10" s="7"/>
      <c r="AX10" s="7"/>
      <c r="AY10" s="7"/>
      <c r="AZ10" s="7"/>
      <c r="BA10" s="7"/>
      <c r="BB10" s="7">
        <f>データ!X6</f>
        <v>4313.92</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6</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7"/>
      <c r="BN59" s="47"/>
      <c r="BO59" s="47"/>
      <c r="BP59" s="47"/>
      <c r="BQ59" s="47"/>
      <c r="BR59" s="47"/>
      <c r="BS59" s="47"/>
      <c r="BT59" s="47"/>
      <c r="BU59" s="47"/>
      <c r="BV59" s="47"/>
      <c r="BW59" s="47"/>
      <c r="BX59" s="47"/>
      <c r="BY59" s="47"/>
      <c r="BZ59" s="59"/>
    </row>
    <row r="60" spans="1:78" ht="13.5" customHeight="1">
      <c r="A60" s="2"/>
      <c r="B60" s="9" t="s">
        <v>14</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74</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46</v>
      </c>
      <c r="F84" s="12" t="s">
        <v>47</v>
      </c>
      <c r="G84" s="12" t="s">
        <v>48</v>
      </c>
      <c r="H84" s="12" t="s">
        <v>41</v>
      </c>
      <c r="I84" s="12" t="s">
        <v>12</v>
      </c>
      <c r="J84" s="12" t="s">
        <v>49</v>
      </c>
      <c r="K84" s="12" t="s">
        <v>50</v>
      </c>
      <c r="L84" s="12" t="s">
        <v>4</v>
      </c>
      <c r="M84" s="12" t="s">
        <v>35</v>
      </c>
      <c r="N84" s="12" t="s">
        <v>52</v>
      </c>
      <c r="O84" s="12" t="s">
        <v>54</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h6F+6zXOj5GqEkv9NPtrjgM3eaacCBzCiQDm6bbjyicoKXprhPyE16yPrqKzCNBQW8VOf4s9sDPn7zBUp/lMA==" saltValue="VVQgXb+h/hD+cwDCu9SmT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55</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56</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22</v>
      </c>
      <c r="B3" s="64" t="s">
        <v>2</v>
      </c>
      <c r="C3" s="64" t="s">
        <v>58</v>
      </c>
      <c r="D3" s="64" t="s">
        <v>59</v>
      </c>
      <c r="E3" s="64" t="s">
        <v>7</v>
      </c>
      <c r="F3" s="64" t="s">
        <v>8</v>
      </c>
      <c r="G3" s="64" t="s">
        <v>27</v>
      </c>
      <c r="H3" s="70" t="s">
        <v>60</v>
      </c>
      <c r="I3" s="73"/>
      <c r="J3" s="73"/>
      <c r="K3" s="73"/>
      <c r="L3" s="73"/>
      <c r="M3" s="73"/>
      <c r="N3" s="73"/>
      <c r="O3" s="73"/>
      <c r="P3" s="73"/>
      <c r="Q3" s="73"/>
      <c r="R3" s="73"/>
      <c r="S3" s="73"/>
      <c r="T3" s="73"/>
      <c r="U3" s="73"/>
      <c r="V3" s="73"/>
      <c r="W3" s="73"/>
      <c r="X3" s="78"/>
      <c r="Y3" s="81"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51</v>
      </c>
      <c r="Z4" s="82"/>
      <c r="AA4" s="82"/>
      <c r="AB4" s="82"/>
      <c r="AC4" s="82"/>
      <c r="AD4" s="82"/>
      <c r="AE4" s="82"/>
      <c r="AF4" s="82"/>
      <c r="AG4" s="82"/>
      <c r="AH4" s="82"/>
      <c r="AI4" s="82"/>
      <c r="AJ4" s="82" t="s">
        <v>45</v>
      </c>
      <c r="AK4" s="82"/>
      <c r="AL4" s="82"/>
      <c r="AM4" s="82"/>
      <c r="AN4" s="82"/>
      <c r="AO4" s="82"/>
      <c r="AP4" s="82"/>
      <c r="AQ4" s="82"/>
      <c r="AR4" s="82"/>
      <c r="AS4" s="82"/>
      <c r="AT4" s="82"/>
      <c r="AU4" s="82" t="s">
        <v>30</v>
      </c>
      <c r="AV4" s="82"/>
      <c r="AW4" s="82"/>
      <c r="AX4" s="82"/>
      <c r="AY4" s="82"/>
      <c r="AZ4" s="82"/>
      <c r="BA4" s="82"/>
      <c r="BB4" s="82"/>
      <c r="BC4" s="82"/>
      <c r="BD4" s="82"/>
      <c r="BE4" s="82"/>
      <c r="BF4" s="82" t="s">
        <v>63</v>
      </c>
      <c r="BG4" s="82"/>
      <c r="BH4" s="82"/>
      <c r="BI4" s="82"/>
      <c r="BJ4" s="82"/>
      <c r="BK4" s="82"/>
      <c r="BL4" s="82"/>
      <c r="BM4" s="82"/>
      <c r="BN4" s="82"/>
      <c r="BO4" s="82"/>
      <c r="BP4" s="82"/>
      <c r="BQ4" s="82" t="s">
        <v>0</v>
      </c>
      <c r="BR4" s="82"/>
      <c r="BS4" s="82"/>
      <c r="BT4" s="82"/>
      <c r="BU4" s="82"/>
      <c r="BV4" s="82"/>
      <c r="BW4" s="82"/>
      <c r="BX4" s="82"/>
      <c r="BY4" s="82"/>
      <c r="BZ4" s="82"/>
      <c r="CA4" s="82"/>
      <c r="CB4" s="82" t="s">
        <v>62</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8">
      <c r="A5" s="62" t="s">
        <v>70</v>
      </c>
      <c r="B5" s="66"/>
      <c r="C5" s="66"/>
      <c r="D5" s="66"/>
      <c r="E5" s="66"/>
      <c r="F5" s="66"/>
      <c r="G5" s="66"/>
      <c r="H5" s="72" t="s">
        <v>57</v>
      </c>
      <c r="I5" s="72" t="s">
        <v>71</v>
      </c>
      <c r="J5" s="72" t="s">
        <v>72</v>
      </c>
      <c r="K5" s="72" t="s">
        <v>73</v>
      </c>
      <c r="L5" s="72" t="s">
        <v>75</v>
      </c>
      <c r="M5" s="72" t="s">
        <v>9</v>
      </c>
      <c r="N5" s="72" t="s">
        <v>76</v>
      </c>
      <c r="O5" s="72" t="s">
        <v>77</v>
      </c>
      <c r="P5" s="72" t="s">
        <v>78</v>
      </c>
      <c r="Q5" s="72" t="s">
        <v>79</v>
      </c>
      <c r="R5" s="72" t="s">
        <v>80</v>
      </c>
      <c r="S5" s="72" t="s">
        <v>81</v>
      </c>
      <c r="T5" s="72" t="s">
        <v>82</v>
      </c>
      <c r="U5" s="72" t="s">
        <v>64</v>
      </c>
      <c r="V5" s="72" t="s">
        <v>83</v>
      </c>
      <c r="W5" s="72" t="s">
        <v>84</v>
      </c>
      <c r="X5" s="72" t="s">
        <v>85</v>
      </c>
      <c r="Y5" s="72" t="s">
        <v>86</v>
      </c>
      <c r="Z5" s="72" t="s">
        <v>87</v>
      </c>
      <c r="AA5" s="72" t="s">
        <v>88</v>
      </c>
      <c r="AB5" s="72" t="s">
        <v>89</v>
      </c>
      <c r="AC5" s="72" t="s">
        <v>90</v>
      </c>
      <c r="AD5" s="72" t="s">
        <v>92</v>
      </c>
      <c r="AE5" s="72" t="s">
        <v>93</v>
      </c>
      <c r="AF5" s="72" t="s">
        <v>94</v>
      </c>
      <c r="AG5" s="72" t="s">
        <v>95</v>
      </c>
      <c r="AH5" s="72" t="s">
        <v>96</v>
      </c>
      <c r="AI5" s="72" t="s">
        <v>44</v>
      </c>
      <c r="AJ5" s="72" t="s">
        <v>86</v>
      </c>
      <c r="AK5" s="72" t="s">
        <v>87</v>
      </c>
      <c r="AL5" s="72" t="s">
        <v>88</v>
      </c>
      <c r="AM5" s="72" t="s">
        <v>89</v>
      </c>
      <c r="AN5" s="72" t="s">
        <v>90</v>
      </c>
      <c r="AO5" s="72" t="s">
        <v>92</v>
      </c>
      <c r="AP5" s="72" t="s">
        <v>93</v>
      </c>
      <c r="AQ5" s="72" t="s">
        <v>94</v>
      </c>
      <c r="AR5" s="72" t="s">
        <v>95</v>
      </c>
      <c r="AS5" s="72" t="s">
        <v>96</v>
      </c>
      <c r="AT5" s="72" t="s">
        <v>91</v>
      </c>
      <c r="AU5" s="72" t="s">
        <v>86</v>
      </c>
      <c r="AV5" s="72" t="s">
        <v>87</v>
      </c>
      <c r="AW5" s="72" t="s">
        <v>88</v>
      </c>
      <c r="AX5" s="72" t="s">
        <v>89</v>
      </c>
      <c r="AY5" s="72" t="s">
        <v>90</v>
      </c>
      <c r="AZ5" s="72" t="s">
        <v>92</v>
      </c>
      <c r="BA5" s="72" t="s">
        <v>93</v>
      </c>
      <c r="BB5" s="72" t="s">
        <v>94</v>
      </c>
      <c r="BC5" s="72" t="s">
        <v>95</v>
      </c>
      <c r="BD5" s="72" t="s">
        <v>96</v>
      </c>
      <c r="BE5" s="72" t="s">
        <v>91</v>
      </c>
      <c r="BF5" s="72" t="s">
        <v>86</v>
      </c>
      <c r="BG5" s="72" t="s">
        <v>87</v>
      </c>
      <c r="BH5" s="72" t="s">
        <v>88</v>
      </c>
      <c r="BI5" s="72" t="s">
        <v>89</v>
      </c>
      <c r="BJ5" s="72" t="s">
        <v>90</v>
      </c>
      <c r="BK5" s="72" t="s">
        <v>92</v>
      </c>
      <c r="BL5" s="72" t="s">
        <v>93</v>
      </c>
      <c r="BM5" s="72" t="s">
        <v>94</v>
      </c>
      <c r="BN5" s="72" t="s">
        <v>95</v>
      </c>
      <c r="BO5" s="72" t="s">
        <v>96</v>
      </c>
      <c r="BP5" s="72" t="s">
        <v>91</v>
      </c>
      <c r="BQ5" s="72" t="s">
        <v>86</v>
      </c>
      <c r="BR5" s="72" t="s">
        <v>87</v>
      </c>
      <c r="BS5" s="72" t="s">
        <v>88</v>
      </c>
      <c r="BT5" s="72" t="s">
        <v>89</v>
      </c>
      <c r="BU5" s="72" t="s">
        <v>90</v>
      </c>
      <c r="BV5" s="72" t="s">
        <v>92</v>
      </c>
      <c r="BW5" s="72" t="s">
        <v>93</v>
      </c>
      <c r="BX5" s="72" t="s">
        <v>94</v>
      </c>
      <c r="BY5" s="72" t="s">
        <v>95</v>
      </c>
      <c r="BZ5" s="72" t="s">
        <v>96</v>
      </c>
      <c r="CA5" s="72" t="s">
        <v>91</v>
      </c>
      <c r="CB5" s="72" t="s">
        <v>86</v>
      </c>
      <c r="CC5" s="72" t="s">
        <v>87</v>
      </c>
      <c r="CD5" s="72" t="s">
        <v>88</v>
      </c>
      <c r="CE5" s="72" t="s">
        <v>89</v>
      </c>
      <c r="CF5" s="72" t="s">
        <v>90</v>
      </c>
      <c r="CG5" s="72" t="s">
        <v>92</v>
      </c>
      <c r="CH5" s="72" t="s">
        <v>93</v>
      </c>
      <c r="CI5" s="72" t="s">
        <v>94</v>
      </c>
      <c r="CJ5" s="72" t="s">
        <v>95</v>
      </c>
      <c r="CK5" s="72" t="s">
        <v>96</v>
      </c>
      <c r="CL5" s="72" t="s">
        <v>91</v>
      </c>
      <c r="CM5" s="72" t="s">
        <v>86</v>
      </c>
      <c r="CN5" s="72" t="s">
        <v>87</v>
      </c>
      <c r="CO5" s="72" t="s">
        <v>88</v>
      </c>
      <c r="CP5" s="72" t="s">
        <v>89</v>
      </c>
      <c r="CQ5" s="72" t="s">
        <v>90</v>
      </c>
      <c r="CR5" s="72" t="s">
        <v>92</v>
      </c>
      <c r="CS5" s="72" t="s">
        <v>93</v>
      </c>
      <c r="CT5" s="72" t="s">
        <v>94</v>
      </c>
      <c r="CU5" s="72" t="s">
        <v>95</v>
      </c>
      <c r="CV5" s="72" t="s">
        <v>96</v>
      </c>
      <c r="CW5" s="72" t="s">
        <v>91</v>
      </c>
      <c r="CX5" s="72" t="s">
        <v>86</v>
      </c>
      <c r="CY5" s="72" t="s">
        <v>87</v>
      </c>
      <c r="CZ5" s="72" t="s">
        <v>88</v>
      </c>
      <c r="DA5" s="72" t="s">
        <v>89</v>
      </c>
      <c r="DB5" s="72" t="s">
        <v>90</v>
      </c>
      <c r="DC5" s="72" t="s">
        <v>92</v>
      </c>
      <c r="DD5" s="72" t="s">
        <v>93</v>
      </c>
      <c r="DE5" s="72" t="s">
        <v>94</v>
      </c>
      <c r="DF5" s="72" t="s">
        <v>95</v>
      </c>
      <c r="DG5" s="72" t="s">
        <v>96</v>
      </c>
      <c r="DH5" s="72" t="s">
        <v>91</v>
      </c>
      <c r="DI5" s="72" t="s">
        <v>86</v>
      </c>
      <c r="DJ5" s="72" t="s">
        <v>87</v>
      </c>
      <c r="DK5" s="72" t="s">
        <v>88</v>
      </c>
      <c r="DL5" s="72" t="s">
        <v>89</v>
      </c>
      <c r="DM5" s="72" t="s">
        <v>90</v>
      </c>
      <c r="DN5" s="72" t="s">
        <v>92</v>
      </c>
      <c r="DO5" s="72" t="s">
        <v>93</v>
      </c>
      <c r="DP5" s="72" t="s">
        <v>94</v>
      </c>
      <c r="DQ5" s="72" t="s">
        <v>95</v>
      </c>
      <c r="DR5" s="72" t="s">
        <v>96</v>
      </c>
      <c r="DS5" s="72" t="s">
        <v>91</v>
      </c>
      <c r="DT5" s="72" t="s">
        <v>86</v>
      </c>
      <c r="DU5" s="72" t="s">
        <v>87</v>
      </c>
      <c r="DV5" s="72" t="s">
        <v>88</v>
      </c>
      <c r="DW5" s="72" t="s">
        <v>89</v>
      </c>
      <c r="DX5" s="72" t="s">
        <v>90</v>
      </c>
      <c r="DY5" s="72" t="s">
        <v>92</v>
      </c>
      <c r="DZ5" s="72" t="s">
        <v>93</v>
      </c>
      <c r="EA5" s="72" t="s">
        <v>94</v>
      </c>
      <c r="EB5" s="72" t="s">
        <v>95</v>
      </c>
      <c r="EC5" s="72" t="s">
        <v>96</v>
      </c>
      <c r="ED5" s="72" t="s">
        <v>91</v>
      </c>
      <c r="EE5" s="72" t="s">
        <v>86</v>
      </c>
      <c r="EF5" s="72" t="s">
        <v>87</v>
      </c>
      <c r="EG5" s="72" t="s">
        <v>88</v>
      </c>
      <c r="EH5" s="72" t="s">
        <v>89</v>
      </c>
      <c r="EI5" s="72" t="s">
        <v>90</v>
      </c>
      <c r="EJ5" s="72" t="s">
        <v>92</v>
      </c>
      <c r="EK5" s="72" t="s">
        <v>93</v>
      </c>
      <c r="EL5" s="72" t="s">
        <v>94</v>
      </c>
      <c r="EM5" s="72" t="s">
        <v>95</v>
      </c>
      <c r="EN5" s="72" t="s">
        <v>96</v>
      </c>
      <c r="EO5" s="72" t="s">
        <v>91</v>
      </c>
    </row>
    <row r="6" spans="1:148" s="61" customFormat="1">
      <c r="A6" s="62" t="s">
        <v>97</v>
      </c>
      <c r="B6" s="67">
        <f t="shared" ref="B6:X6" si="1">B7</f>
        <v>2023</v>
      </c>
      <c r="C6" s="67">
        <f t="shared" si="1"/>
        <v>82040</v>
      </c>
      <c r="D6" s="67">
        <f t="shared" si="1"/>
        <v>46</v>
      </c>
      <c r="E6" s="67">
        <f t="shared" si="1"/>
        <v>17</v>
      </c>
      <c r="F6" s="67">
        <f t="shared" si="1"/>
        <v>1</v>
      </c>
      <c r="G6" s="67">
        <f t="shared" si="1"/>
        <v>0</v>
      </c>
      <c r="H6" s="67" t="str">
        <f t="shared" si="1"/>
        <v>茨城県　古河市</v>
      </c>
      <c r="I6" s="67" t="str">
        <f t="shared" si="1"/>
        <v>法適用</v>
      </c>
      <c r="J6" s="67" t="str">
        <f t="shared" si="1"/>
        <v>下水道事業</v>
      </c>
      <c r="K6" s="67" t="str">
        <f t="shared" si="1"/>
        <v>公共下水道</v>
      </c>
      <c r="L6" s="67" t="str">
        <f t="shared" si="1"/>
        <v>Bd1</v>
      </c>
      <c r="M6" s="67" t="str">
        <f t="shared" si="1"/>
        <v>非設置</v>
      </c>
      <c r="N6" s="75" t="str">
        <f t="shared" si="1"/>
        <v>-</v>
      </c>
      <c r="O6" s="75">
        <f t="shared" si="1"/>
        <v>68.2</v>
      </c>
      <c r="P6" s="75">
        <f t="shared" si="1"/>
        <v>59.22</v>
      </c>
      <c r="Q6" s="75">
        <f t="shared" si="1"/>
        <v>69.63</v>
      </c>
      <c r="R6" s="75">
        <f t="shared" si="1"/>
        <v>3190</v>
      </c>
      <c r="S6" s="75">
        <f t="shared" si="1"/>
        <v>140499</v>
      </c>
      <c r="T6" s="75">
        <f t="shared" si="1"/>
        <v>123.58</v>
      </c>
      <c r="U6" s="75">
        <f t="shared" si="1"/>
        <v>1136.9100000000001</v>
      </c>
      <c r="V6" s="75">
        <f t="shared" si="1"/>
        <v>83043</v>
      </c>
      <c r="W6" s="75">
        <f t="shared" si="1"/>
        <v>19.25</v>
      </c>
      <c r="X6" s="75">
        <f t="shared" si="1"/>
        <v>4313.92</v>
      </c>
      <c r="Y6" s="83" t="str">
        <f t="shared" ref="Y6:AH6" si="2">IF(Y7="",NA(),Y7)</f>
        <v>-</v>
      </c>
      <c r="Z6" s="83">
        <f t="shared" si="2"/>
        <v>102.41</v>
      </c>
      <c r="AA6" s="83">
        <f t="shared" si="2"/>
        <v>100.91</v>
      </c>
      <c r="AB6" s="83">
        <f t="shared" si="2"/>
        <v>101.03</v>
      </c>
      <c r="AC6" s="83">
        <f t="shared" si="2"/>
        <v>100.66</v>
      </c>
      <c r="AD6" s="83" t="str">
        <f t="shared" si="2"/>
        <v>-</v>
      </c>
      <c r="AE6" s="83">
        <f t="shared" si="2"/>
        <v>107.85</v>
      </c>
      <c r="AF6" s="83">
        <f t="shared" si="2"/>
        <v>108.04</v>
      </c>
      <c r="AG6" s="83">
        <f t="shared" si="2"/>
        <v>107.49</v>
      </c>
      <c r="AH6" s="83">
        <f t="shared" si="2"/>
        <v>107.64</v>
      </c>
      <c r="AI6" s="75" t="str">
        <f>IF(AI7="","",IF(AI7="-","【-】","【"&amp;SUBSTITUTE(TEXT(AI7,"#,##0.00"),"-","△")&amp;"】"))</f>
        <v>【105.91】</v>
      </c>
      <c r="AJ6" s="83" t="str">
        <f t="shared" ref="AJ6:AS6" si="3">IF(AJ7="",NA(),AJ7)</f>
        <v>-</v>
      </c>
      <c r="AK6" s="75">
        <f t="shared" si="3"/>
        <v>0</v>
      </c>
      <c r="AL6" s="75">
        <f t="shared" si="3"/>
        <v>0</v>
      </c>
      <c r="AM6" s="75">
        <f t="shared" si="3"/>
        <v>0</v>
      </c>
      <c r="AN6" s="75">
        <f t="shared" si="3"/>
        <v>0</v>
      </c>
      <c r="AO6" s="83" t="str">
        <f t="shared" si="3"/>
        <v>-</v>
      </c>
      <c r="AP6" s="83">
        <f t="shared" si="3"/>
        <v>4.72</v>
      </c>
      <c r="AQ6" s="83">
        <f t="shared" si="3"/>
        <v>4.49</v>
      </c>
      <c r="AR6" s="83">
        <f t="shared" si="3"/>
        <v>5.41</v>
      </c>
      <c r="AS6" s="83">
        <f t="shared" si="3"/>
        <v>5.61</v>
      </c>
      <c r="AT6" s="75" t="str">
        <f>IF(AT7="","",IF(AT7="-","【-】","【"&amp;SUBSTITUTE(TEXT(AT7,"#,##0.00"),"-","△")&amp;"】"))</f>
        <v>【3.03】</v>
      </c>
      <c r="AU6" s="83" t="str">
        <f t="shared" ref="AU6:BD6" si="4">IF(AU7="",NA(),AU7)</f>
        <v>-</v>
      </c>
      <c r="AV6" s="83">
        <f t="shared" si="4"/>
        <v>30.39</v>
      </c>
      <c r="AW6" s="83">
        <f t="shared" si="4"/>
        <v>29.14</v>
      </c>
      <c r="AX6" s="83">
        <f t="shared" si="4"/>
        <v>36.03</v>
      </c>
      <c r="AY6" s="83">
        <f t="shared" si="4"/>
        <v>46.14</v>
      </c>
      <c r="AZ6" s="83" t="str">
        <f t="shared" si="4"/>
        <v>-</v>
      </c>
      <c r="BA6" s="83">
        <f t="shared" si="4"/>
        <v>67.930000000000007</v>
      </c>
      <c r="BB6" s="83">
        <f t="shared" si="4"/>
        <v>68.53</v>
      </c>
      <c r="BC6" s="83">
        <f t="shared" si="4"/>
        <v>69.180000000000007</v>
      </c>
      <c r="BD6" s="83">
        <f t="shared" si="4"/>
        <v>76.319999999999993</v>
      </c>
      <c r="BE6" s="75" t="str">
        <f>IF(BE7="","",IF(BE7="-","【-】","【"&amp;SUBSTITUTE(TEXT(BE7,"#,##0.00"),"-","△")&amp;"】"))</f>
        <v>【78.43】</v>
      </c>
      <c r="BF6" s="83" t="str">
        <f t="shared" ref="BF6:BO6" si="5">IF(BF7="",NA(),BF7)</f>
        <v>-</v>
      </c>
      <c r="BG6" s="83">
        <f t="shared" si="5"/>
        <v>324.72000000000003</v>
      </c>
      <c r="BH6" s="83">
        <f t="shared" si="5"/>
        <v>332.05</v>
      </c>
      <c r="BI6" s="83">
        <f t="shared" si="5"/>
        <v>334.23</v>
      </c>
      <c r="BJ6" s="83">
        <f t="shared" si="5"/>
        <v>315.32</v>
      </c>
      <c r="BK6" s="83" t="str">
        <f t="shared" si="5"/>
        <v>-</v>
      </c>
      <c r="BL6" s="83">
        <f t="shared" si="5"/>
        <v>857.88</v>
      </c>
      <c r="BM6" s="83">
        <f t="shared" si="5"/>
        <v>825.1</v>
      </c>
      <c r="BN6" s="83">
        <f t="shared" si="5"/>
        <v>789.87</v>
      </c>
      <c r="BO6" s="83">
        <f t="shared" si="5"/>
        <v>749.43</v>
      </c>
      <c r="BP6" s="75" t="str">
        <f>IF(BP7="","",IF(BP7="-","【-】","【"&amp;SUBSTITUTE(TEXT(BP7,"#,##0.00"),"-","△")&amp;"】"))</f>
        <v>【630.82】</v>
      </c>
      <c r="BQ6" s="83" t="str">
        <f t="shared" ref="BQ6:BZ6" si="6">IF(BQ7="",NA(),BQ7)</f>
        <v>-</v>
      </c>
      <c r="BR6" s="83">
        <f t="shared" si="6"/>
        <v>99.01</v>
      </c>
      <c r="BS6" s="83">
        <f t="shared" si="6"/>
        <v>99.19</v>
      </c>
      <c r="BT6" s="83">
        <f t="shared" si="6"/>
        <v>95.23</v>
      </c>
      <c r="BU6" s="83">
        <f t="shared" si="6"/>
        <v>96.14</v>
      </c>
      <c r="BV6" s="83" t="str">
        <f t="shared" si="6"/>
        <v>-</v>
      </c>
      <c r="BW6" s="83">
        <f t="shared" si="6"/>
        <v>94.97</v>
      </c>
      <c r="BX6" s="83">
        <f t="shared" si="6"/>
        <v>97.07</v>
      </c>
      <c r="BY6" s="83">
        <f t="shared" si="6"/>
        <v>98.06</v>
      </c>
      <c r="BZ6" s="83">
        <f t="shared" si="6"/>
        <v>98.46</v>
      </c>
      <c r="CA6" s="75" t="str">
        <f>IF(CA7="","",IF(CA7="-","【-】","【"&amp;SUBSTITUTE(TEXT(CA7,"#,##0.00"),"-","△")&amp;"】"))</f>
        <v>【97.81】</v>
      </c>
      <c r="CB6" s="83" t="str">
        <f t="shared" ref="CB6:CK6" si="7">IF(CB7="",NA(),CB7)</f>
        <v>-</v>
      </c>
      <c r="CC6" s="83">
        <f t="shared" si="7"/>
        <v>165.04</v>
      </c>
      <c r="CD6" s="83">
        <f t="shared" si="7"/>
        <v>164.81</v>
      </c>
      <c r="CE6" s="83">
        <f t="shared" si="7"/>
        <v>172.31</v>
      </c>
      <c r="CF6" s="83">
        <f t="shared" si="7"/>
        <v>171.11</v>
      </c>
      <c r="CG6" s="83" t="str">
        <f t="shared" si="7"/>
        <v>-</v>
      </c>
      <c r="CH6" s="83">
        <f t="shared" si="7"/>
        <v>159.49</v>
      </c>
      <c r="CI6" s="83">
        <f t="shared" si="7"/>
        <v>157.81</v>
      </c>
      <c r="CJ6" s="83">
        <f t="shared" si="7"/>
        <v>157.37</v>
      </c>
      <c r="CK6" s="83">
        <f t="shared" si="7"/>
        <v>157.44999999999999</v>
      </c>
      <c r="CL6" s="75" t="str">
        <f>IF(CL7="","",IF(CL7="-","【-】","【"&amp;SUBSTITUTE(TEXT(CL7,"#,##0.00"),"-","△")&amp;"】"))</f>
        <v>【138.75】</v>
      </c>
      <c r="CM6" s="83" t="str">
        <f t="shared" ref="CM6:CV6" si="8">IF(CM7="",NA(),CM7)</f>
        <v>-</v>
      </c>
      <c r="CN6" s="83">
        <f t="shared" si="8"/>
        <v>54.64</v>
      </c>
      <c r="CO6" s="83">
        <f t="shared" si="8"/>
        <v>55.71</v>
      </c>
      <c r="CP6" s="83">
        <f t="shared" si="8"/>
        <v>54.46</v>
      </c>
      <c r="CQ6" s="83">
        <f t="shared" si="8"/>
        <v>54.49</v>
      </c>
      <c r="CR6" s="83" t="str">
        <f t="shared" si="8"/>
        <v>-</v>
      </c>
      <c r="CS6" s="83">
        <f t="shared" si="8"/>
        <v>65.28</v>
      </c>
      <c r="CT6" s="83">
        <f t="shared" si="8"/>
        <v>64.92</v>
      </c>
      <c r="CU6" s="83">
        <f t="shared" si="8"/>
        <v>64.14</v>
      </c>
      <c r="CV6" s="83">
        <f t="shared" si="8"/>
        <v>63.71</v>
      </c>
      <c r="CW6" s="75" t="str">
        <f>IF(CW7="","",IF(CW7="-","【-】","【"&amp;SUBSTITUTE(TEXT(CW7,"#,##0.00"),"-","△")&amp;"】"))</f>
        <v>【58.94】</v>
      </c>
      <c r="CX6" s="83" t="str">
        <f t="shared" ref="CX6:DG6" si="9">IF(CX7="",NA(),CX7)</f>
        <v>-</v>
      </c>
      <c r="CY6" s="83">
        <f t="shared" si="9"/>
        <v>88.51</v>
      </c>
      <c r="CZ6" s="83">
        <f t="shared" si="9"/>
        <v>88.81</v>
      </c>
      <c r="DA6" s="83">
        <f t="shared" si="9"/>
        <v>89.37</v>
      </c>
      <c r="DB6" s="83">
        <f t="shared" si="9"/>
        <v>90.03</v>
      </c>
      <c r="DC6" s="83" t="str">
        <f t="shared" si="9"/>
        <v>-</v>
      </c>
      <c r="DD6" s="83">
        <f t="shared" si="9"/>
        <v>92.72</v>
      </c>
      <c r="DE6" s="83">
        <f t="shared" si="9"/>
        <v>92.88</v>
      </c>
      <c r="DF6" s="83">
        <f t="shared" si="9"/>
        <v>92.9</v>
      </c>
      <c r="DG6" s="83">
        <f t="shared" si="9"/>
        <v>92.89</v>
      </c>
      <c r="DH6" s="75" t="str">
        <f>IF(DH7="","",IF(DH7="-","【-】","【"&amp;SUBSTITUTE(TEXT(DH7,"#,##0.00"),"-","△")&amp;"】"))</f>
        <v>【95.91】</v>
      </c>
      <c r="DI6" s="83" t="str">
        <f t="shared" ref="DI6:DR6" si="10">IF(DI7="",NA(),DI7)</f>
        <v>-</v>
      </c>
      <c r="DJ6" s="83">
        <f t="shared" si="10"/>
        <v>4.55</v>
      </c>
      <c r="DK6" s="83">
        <f t="shared" si="10"/>
        <v>9.02</v>
      </c>
      <c r="DL6" s="83">
        <f t="shared" si="10"/>
        <v>12.98</v>
      </c>
      <c r="DM6" s="83">
        <f t="shared" si="10"/>
        <v>17.13</v>
      </c>
      <c r="DN6" s="83" t="str">
        <f t="shared" si="10"/>
        <v>-</v>
      </c>
      <c r="DO6" s="83">
        <f t="shared" si="10"/>
        <v>23.79</v>
      </c>
      <c r="DP6" s="83">
        <f t="shared" si="10"/>
        <v>25.66</v>
      </c>
      <c r="DQ6" s="83">
        <f t="shared" si="10"/>
        <v>27.46</v>
      </c>
      <c r="DR6" s="83">
        <f t="shared" si="10"/>
        <v>29.93</v>
      </c>
      <c r="DS6" s="75" t="str">
        <f>IF(DS7="","",IF(DS7="-","【-】","【"&amp;SUBSTITUTE(TEXT(DS7,"#,##0.00"),"-","△")&amp;"】"))</f>
        <v>【41.09】</v>
      </c>
      <c r="DT6" s="83" t="str">
        <f t="shared" ref="DT6:EC6" si="11">IF(DT7="",NA(),DT7)</f>
        <v>-</v>
      </c>
      <c r="DU6" s="75">
        <f t="shared" si="11"/>
        <v>0</v>
      </c>
      <c r="DV6" s="75">
        <f t="shared" si="11"/>
        <v>0</v>
      </c>
      <c r="DW6" s="75">
        <f t="shared" si="11"/>
        <v>0</v>
      </c>
      <c r="DX6" s="75">
        <f t="shared" si="11"/>
        <v>0</v>
      </c>
      <c r="DY6" s="83" t="str">
        <f t="shared" si="11"/>
        <v>-</v>
      </c>
      <c r="DZ6" s="83">
        <f t="shared" si="11"/>
        <v>1.22</v>
      </c>
      <c r="EA6" s="83">
        <f t="shared" si="11"/>
        <v>1.61</v>
      </c>
      <c r="EB6" s="83">
        <f t="shared" si="11"/>
        <v>2.08</v>
      </c>
      <c r="EC6" s="83">
        <f t="shared" si="11"/>
        <v>2.74</v>
      </c>
      <c r="ED6" s="75" t="str">
        <f>IF(ED7="","",IF(ED7="-","【-】","【"&amp;SUBSTITUTE(TEXT(ED7,"#,##0.00"),"-","△")&amp;"】"))</f>
        <v>【8.68】</v>
      </c>
      <c r="EE6" s="83" t="str">
        <f t="shared" ref="EE6:EN6" si="12">IF(EE7="",NA(),EE7)</f>
        <v>-</v>
      </c>
      <c r="EF6" s="75">
        <f t="shared" si="12"/>
        <v>0</v>
      </c>
      <c r="EG6" s="75">
        <f t="shared" si="12"/>
        <v>0</v>
      </c>
      <c r="EH6" s="75">
        <f t="shared" si="12"/>
        <v>0</v>
      </c>
      <c r="EI6" s="75">
        <f t="shared" si="12"/>
        <v>0</v>
      </c>
      <c r="EJ6" s="83" t="str">
        <f t="shared" si="12"/>
        <v>-</v>
      </c>
      <c r="EK6" s="83">
        <f t="shared" si="12"/>
        <v>9.e-002</v>
      </c>
      <c r="EL6" s="83">
        <f t="shared" si="12"/>
        <v>0.17</v>
      </c>
      <c r="EM6" s="83">
        <f t="shared" si="12"/>
        <v>0.13</v>
      </c>
      <c r="EN6" s="83">
        <f t="shared" si="12"/>
        <v>6.e-002</v>
      </c>
      <c r="EO6" s="75" t="str">
        <f>IF(EO7="","",IF(EO7="-","【-】","【"&amp;SUBSTITUTE(TEXT(EO7,"#,##0.00"),"-","△")&amp;"】"))</f>
        <v>【0.22】</v>
      </c>
    </row>
    <row r="7" spans="1:148" s="61" customFormat="1">
      <c r="A7" s="62"/>
      <c r="B7" s="68">
        <v>2023</v>
      </c>
      <c r="C7" s="68">
        <v>82040</v>
      </c>
      <c r="D7" s="68">
        <v>46</v>
      </c>
      <c r="E7" s="68">
        <v>17</v>
      </c>
      <c r="F7" s="68">
        <v>1</v>
      </c>
      <c r="G7" s="68">
        <v>0</v>
      </c>
      <c r="H7" s="68" t="s">
        <v>16</v>
      </c>
      <c r="I7" s="68" t="s">
        <v>98</v>
      </c>
      <c r="J7" s="68" t="s">
        <v>99</v>
      </c>
      <c r="K7" s="68" t="s">
        <v>100</v>
      </c>
      <c r="L7" s="68" t="s">
        <v>101</v>
      </c>
      <c r="M7" s="68" t="s">
        <v>102</v>
      </c>
      <c r="N7" s="76" t="s">
        <v>103</v>
      </c>
      <c r="O7" s="76">
        <v>68.2</v>
      </c>
      <c r="P7" s="76">
        <v>59.22</v>
      </c>
      <c r="Q7" s="76">
        <v>69.63</v>
      </c>
      <c r="R7" s="76">
        <v>3190</v>
      </c>
      <c r="S7" s="76">
        <v>140499</v>
      </c>
      <c r="T7" s="76">
        <v>123.58</v>
      </c>
      <c r="U7" s="76">
        <v>1136.9100000000001</v>
      </c>
      <c r="V7" s="76">
        <v>83043</v>
      </c>
      <c r="W7" s="76">
        <v>19.25</v>
      </c>
      <c r="X7" s="76">
        <v>4313.92</v>
      </c>
      <c r="Y7" s="76" t="s">
        <v>103</v>
      </c>
      <c r="Z7" s="76">
        <v>102.41</v>
      </c>
      <c r="AA7" s="76">
        <v>100.91</v>
      </c>
      <c r="AB7" s="76">
        <v>101.03</v>
      </c>
      <c r="AC7" s="76">
        <v>100.66</v>
      </c>
      <c r="AD7" s="76" t="s">
        <v>103</v>
      </c>
      <c r="AE7" s="76">
        <v>107.85</v>
      </c>
      <c r="AF7" s="76">
        <v>108.04</v>
      </c>
      <c r="AG7" s="76">
        <v>107.49</v>
      </c>
      <c r="AH7" s="76">
        <v>107.64</v>
      </c>
      <c r="AI7" s="76">
        <v>105.91</v>
      </c>
      <c r="AJ7" s="76" t="s">
        <v>103</v>
      </c>
      <c r="AK7" s="76">
        <v>0</v>
      </c>
      <c r="AL7" s="76">
        <v>0</v>
      </c>
      <c r="AM7" s="76">
        <v>0</v>
      </c>
      <c r="AN7" s="76">
        <v>0</v>
      </c>
      <c r="AO7" s="76" t="s">
        <v>103</v>
      </c>
      <c r="AP7" s="76">
        <v>4.72</v>
      </c>
      <c r="AQ7" s="76">
        <v>4.49</v>
      </c>
      <c r="AR7" s="76">
        <v>5.41</v>
      </c>
      <c r="AS7" s="76">
        <v>5.61</v>
      </c>
      <c r="AT7" s="76">
        <v>3.03</v>
      </c>
      <c r="AU7" s="76" t="s">
        <v>103</v>
      </c>
      <c r="AV7" s="76">
        <v>30.39</v>
      </c>
      <c r="AW7" s="76">
        <v>29.14</v>
      </c>
      <c r="AX7" s="76">
        <v>36.03</v>
      </c>
      <c r="AY7" s="76">
        <v>46.14</v>
      </c>
      <c r="AZ7" s="76" t="s">
        <v>103</v>
      </c>
      <c r="BA7" s="76">
        <v>67.930000000000007</v>
      </c>
      <c r="BB7" s="76">
        <v>68.53</v>
      </c>
      <c r="BC7" s="76">
        <v>69.180000000000007</v>
      </c>
      <c r="BD7" s="76">
        <v>76.319999999999993</v>
      </c>
      <c r="BE7" s="76">
        <v>78.430000000000007</v>
      </c>
      <c r="BF7" s="76" t="s">
        <v>103</v>
      </c>
      <c r="BG7" s="76">
        <v>324.72000000000003</v>
      </c>
      <c r="BH7" s="76">
        <v>332.05</v>
      </c>
      <c r="BI7" s="76">
        <v>334.23</v>
      </c>
      <c r="BJ7" s="76">
        <v>315.32</v>
      </c>
      <c r="BK7" s="76" t="s">
        <v>103</v>
      </c>
      <c r="BL7" s="76">
        <v>857.88</v>
      </c>
      <c r="BM7" s="76">
        <v>825.1</v>
      </c>
      <c r="BN7" s="76">
        <v>789.87</v>
      </c>
      <c r="BO7" s="76">
        <v>749.43</v>
      </c>
      <c r="BP7" s="76">
        <v>630.82000000000005</v>
      </c>
      <c r="BQ7" s="76" t="s">
        <v>103</v>
      </c>
      <c r="BR7" s="76">
        <v>99.01</v>
      </c>
      <c r="BS7" s="76">
        <v>99.19</v>
      </c>
      <c r="BT7" s="76">
        <v>95.23</v>
      </c>
      <c r="BU7" s="76">
        <v>96.14</v>
      </c>
      <c r="BV7" s="76" t="s">
        <v>103</v>
      </c>
      <c r="BW7" s="76">
        <v>94.97</v>
      </c>
      <c r="BX7" s="76">
        <v>97.07</v>
      </c>
      <c r="BY7" s="76">
        <v>98.06</v>
      </c>
      <c r="BZ7" s="76">
        <v>98.46</v>
      </c>
      <c r="CA7" s="76">
        <v>97.81</v>
      </c>
      <c r="CB7" s="76" t="s">
        <v>103</v>
      </c>
      <c r="CC7" s="76">
        <v>165.04</v>
      </c>
      <c r="CD7" s="76">
        <v>164.81</v>
      </c>
      <c r="CE7" s="76">
        <v>172.31</v>
      </c>
      <c r="CF7" s="76">
        <v>171.11</v>
      </c>
      <c r="CG7" s="76" t="s">
        <v>103</v>
      </c>
      <c r="CH7" s="76">
        <v>159.49</v>
      </c>
      <c r="CI7" s="76">
        <v>157.81</v>
      </c>
      <c r="CJ7" s="76">
        <v>157.37</v>
      </c>
      <c r="CK7" s="76">
        <v>157.44999999999999</v>
      </c>
      <c r="CL7" s="76">
        <v>138.75</v>
      </c>
      <c r="CM7" s="76" t="s">
        <v>103</v>
      </c>
      <c r="CN7" s="76">
        <v>54.64</v>
      </c>
      <c r="CO7" s="76">
        <v>55.71</v>
      </c>
      <c r="CP7" s="76">
        <v>54.46</v>
      </c>
      <c r="CQ7" s="76">
        <v>54.49</v>
      </c>
      <c r="CR7" s="76" t="s">
        <v>103</v>
      </c>
      <c r="CS7" s="76">
        <v>65.28</v>
      </c>
      <c r="CT7" s="76">
        <v>64.92</v>
      </c>
      <c r="CU7" s="76">
        <v>64.14</v>
      </c>
      <c r="CV7" s="76">
        <v>63.71</v>
      </c>
      <c r="CW7" s="76">
        <v>58.94</v>
      </c>
      <c r="CX7" s="76" t="s">
        <v>103</v>
      </c>
      <c r="CY7" s="76">
        <v>88.51</v>
      </c>
      <c r="CZ7" s="76">
        <v>88.81</v>
      </c>
      <c r="DA7" s="76">
        <v>89.37</v>
      </c>
      <c r="DB7" s="76">
        <v>90.03</v>
      </c>
      <c r="DC7" s="76" t="s">
        <v>103</v>
      </c>
      <c r="DD7" s="76">
        <v>92.72</v>
      </c>
      <c r="DE7" s="76">
        <v>92.88</v>
      </c>
      <c r="DF7" s="76">
        <v>92.9</v>
      </c>
      <c r="DG7" s="76">
        <v>92.89</v>
      </c>
      <c r="DH7" s="76">
        <v>95.91</v>
      </c>
      <c r="DI7" s="76" t="s">
        <v>103</v>
      </c>
      <c r="DJ7" s="76">
        <v>4.55</v>
      </c>
      <c r="DK7" s="76">
        <v>9.02</v>
      </c>
      <c r="DL7" s="76">
        <v>12.98</v>
      </c>
      <c r="DM7" s="76">
        <v>17.13</v>
      </c>
      <c r="DN7" s="76" t="s">
        <v>103</v>
      </c>
      <c r="DO7" s="76">
        <v>23.79</v>
      </c>
      <c r="DP7" s="76">
        <v>25.66</v>
      </c>
      <c r="DQ7" s="76">
        <v>27.46</v>
      </c>
      <c r="DR7" s="76">
        <v>29.93</v>
      </c>
      <c r="DS7" s="76">
        <v>41.09</v>
      </c>
      <c r="DT7" s="76" t="s">
        <v>103</v>
      </c>
      <c r="DU7" s="76">
        <v>0</v>
      </c>
      <c r="DV7" s="76">
        <v>0</v>
      </c>
      <c r="DW7" s="76">
        <v>0</v>
      </c>
      <c r="DX7" s="76">
        <v>0</v>
      </c>
      <c r="DY7" s="76" t="s">
        <v>103</v>
      </c>
      <c r="DZ7" s="76">
        <v>1.22</v>
      </c>
      <c r="EA7" s="76">
        <v>1.61</v>
      </c>
      <c r="EB7" s="76">
        <v>2.08</v>
      </c>
      <c r="EC7" s="76">
        <v>2.74</v>
      </c>
      <c r="ED7" s="76">
        <v>8.68</v>
      </c>
      <c r="EE7" s="76" t="s">
        <v>103</v>
      </c>
      <c r="EF7" s="76">
        <v>0</v>
      </c>
      <c r="EG7" s="76">
        <v>0</v>
      </c>
      <c r="EH7" s="76">
        <v>0</v>
      </c>
      <c r="EI7" s="76">
        <v>0</v>
      </c>
      <c r="EJ7" s="76" t="s">
        <v>103</v>
      </c>
      <c r="EK7" s="76">
        <v>9.e-002</v>
      </c>
      <c r="EL7" s="76">
        <v>0.17</v>
      </c>
      <c r="EM7" s="76">
        <v>0.13</v>
      </c>
      <c r="EN7" s="76">
        <v>6.e-002</v>
      </c>
      <c r="EO7" s="76">
        <v>0.22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104</v>
      </c>
      <c r="C9" s="63" t="s">
        <v>105</v>
      </c>
      <c r="D9" s="63" t="s">
        <v>106</v>
      </c>
      <c r="E9" s="63" t="s">
        <v>107</v>
      </c>
      <c r="F9" s="63" t="s">
        <v>108</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2</v>
      </c>
      <c r="B10" s="69">
        <f>DATEVALUE($B7-B11&amp;"/1/"&amp;B12)</f>
        <v>36892</v>
      </c>
      <c r="C10" s="69">
        <f>DATEVALUE($B7-C11&amp;"/1/"&amp;C12)</f>
        <v>37257</v>
      </c>
      <c r="D10" s="69">
        <f>DATEVALUE($B7-D11&amp;"/1/"&amp;D12)</f>
        <v>37623</v>
      </c>
      <c r="E10" s="69">
        <f>DATEVALUE($B7-E11&amp;"/1/"&amp;E12)</f>
        <v>37989</v>
      </c>
      <c r="F10" s="69">
        <f>DATEVALUE($B7-F11&amp;"/1/"&amp;F12)</f>
        <v>38356</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2025-01-24T06:58:49Z</dcterms:created>
  <dcterms:modified xsi:type="dcterms:W3CDTF">2025-02-05T02:15:15Z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2025-02-05T02:15:15Z</vt:filetime>
  </property>
</Properties>
</file>