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下水道課\☆3☆ 記録用ﾌｫﾙﾀﾞ：文書管理ｼｽﾃﾑに基づくﾂﾘｰ\02：下水道課共通\12：【庁内】調査・報告\9.【財政課】\経営比較分析表\R5\02_提出\"/>
    </mc:Choice>
  </mc:AlternateContent>
  <workbookProtection workbookAlgorithmName="SHA-512" workbookHashValue="108qt2NZUVlVmJUap3/OCx+vvvxnxuYaIwwdglMSs24L4yCPZQsoqL8yeJWZ7BQZu3xU/w74vuu7UbFUPpJUZw==" workbookSaltValue="igD/lMqhuMuV+gWZ+ahG9Q=="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<sst xmlns="http://schemas.openxmlformats.org/spreadsheetml/2006/main" count="236" uniqueCount="120">
  <si>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</si>
  <si>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</si>
  <si>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</si>
  <si>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</si>
  <si>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</si>
  <si>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</si>
  <si>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</si>
  <si>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</si>
  <si>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</si>
  <si>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</si>
  <si>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</si>
  <si>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</si>
  <si>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</si>
  <si>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</si>
  <si>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</si>
  <si>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</si>
  <si>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</si>
  <si>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</si>
  <si>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</si>
  <si>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</si>
  <si>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</si>
  <si>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</si>
  <si>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</si>
  <si>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</si>
  <si>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</si>
  <si>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</si>
  <si>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</si>
  <si>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</si>
  <si>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</si>
  <si>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</si>
  <si>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</si>
  <si>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</si>
  <si>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</si>
  <si>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</si>
  <si>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</si>
  <si>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</si>
  <si>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</si>
  <si>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</si>
  <si>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</si>
  <si>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</si>
  <si>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</si>
  <si>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</si>
  <si>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</si>
  <si>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</si>
  <si>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</si>
  <si>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</si>
  <si>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</si>
  <si>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</si>
  <si>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</si>
  <si>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</si>
  <si>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</si>
  <si>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</si>
  <si>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</si>
  <si>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</si>
  <si>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</si>
  <si>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</si>
  <si>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</si>
  <si>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</si>
  <si>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</si>
  <si>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</si>
  <si>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</si>
  <si>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</si>
  <si>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</si>
  <si>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</si>
  <si>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</si>
  <si>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</si>
  <si>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</si>
  <si>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</si>
  <si>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</si>
  <si>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</si>
  <si>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</si>
  <si>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</si>
  <si>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</si>
  <si>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</si>
  <si>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</si>
  <si>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</si>
  <si>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</si>
  <si>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</si>
  <si>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</si>
  <si>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</si>
  <si>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</si>
  <si>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</si>
  <si>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</si>
  <si>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</si>
  <si>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</si>
  <si>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</si>
  <si>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</si>
  <si>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</si>
  <si>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</si>
  <si>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</si>
  <si>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</si>
  <si>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</si>
  <si>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</si>
  <si>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</si>
  <si>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</si>
  <si>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</si>
  <si>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</si>
  <si>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</si>
  <si>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古河市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</si>
  <si>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</si>
  <si>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</si>
  <si>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</si>
  <si>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</si>
  <si>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</si>
  <si>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</si>
  <si>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</si>
  <si>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</si>
  <si>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</si>
  <si>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</si>
  <si>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</si>
  <si>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</si>
  <si>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</si>
  <si>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</si>
  <si>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</si>
  <si>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</si>
  <si>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</si>
  <si>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</si>
  <si>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rPr>
        <sz val="11"/>
        <color theme="1"/>
        <rFont val="ＭＳ ゴシック"/>
        <family val="3"/>
        <charset val="128"/>
      </rPr>
      <t>①収益的収支比率</t>
    </r>
    <r>
      <rPr>
        <sz val="10"/>
        <color theme="1"/>
        <rFont val="ＭＳ ゴシック"/>
        <family val="3"/>
        <charset val="128"/>
      </rPr>
      <t xml:space="preserve">
使用料収入や繰入金の減少により総収益は減少している。更なる収益確保と経営見直しを図る必要がある。令和4年度は、19.19ポイントの減少となった。
</t>
    </r>
    <r>
      <rPr>
        <sz val="11"/>
        <color theme="1"/>
        <rFont val="ＭＳ ゴシック"/>
        <family val="3"/>
        <charset val="128"/>
      </rPr>
      <t>④企業債残高対事業規模比率</t>
    </r>
    <r>
      <rPr>
        <sz val="10"/>
        <color theme="1"/>
        <rFont val="ＭＳ ゴシック"/>
        <family val="3"/>
        <charset val="128"/>
      </rPr>
      <t xml:space="preserve">
類似団体と比較して低い水準で推移している。令和4年度は、20.59ポイント減少となった。
</t>
    </r>
    <r>
      <rPr>
        <sz val="11"/>
        <color theme="1"/>
        <rFont val="ＭＳ ゴシック"/>
        <family val="3"/>
        <charset val="128"/>
      </rPr>
      <t>⑤経費回収率</t>
    </r>
    <r>
      <rPr>
        <sz val="10"/>
        <color theme="1"/>
        <rFont val="ＭＳ ゴシック"/>
        <family val="3"/>
        <charset val="128"/>
      </rPr>
      <t xml:space="preserve">
類似団体と比較して水準を上回っている。しかし、前年度と比べ使用料収入が減少していることから、引き続き経費回収率の向上と更なる収益確保を図る必要がある。令和4年度は、10.77ポイント減少した。
</t>
    </r>
    <r>
      <rPr>
        <sz val="11"/>
        <color theme="1"/>
        <rFont val="ＭＳ ゴシック"/>
        <family val="3"/>
        <charset val="128"/>
      </rPr>
      <t>⑥汚水処理原価</t>
    </r>
    <r>
      <rPr>
        <sz val="10"/>
        <color theme="1"/>
        <rFont val="ＭＳ ゴシック"/>
        <family val="3"/>
        <charset val="128"/>
      </rPr>
      <t xml:space="preserve">
類似団体と比較して低い水準となっている。これは、電気料の高騰や修繕費の増加による影響だと考えられる。引き続き、維持管理費の削減を努めていく。令和4年度は、28.31ポイントの増加となった。
</t>
    </r>
    <r>
      <rPr>
        <sz val="11"/>
        <color theme="1"/>
        <rFont val="ＭＳ ゴシック"/>
        <family val="3"/>
        <charset val="128"/>
      </rPr>
      <t>⑦施設利用率</t>
    </r>
    <r>
      <rPr>
        <sz val="10"/>
        <color theme="1"/>
        <rFont val="ＭＳ ゴシック"/>
        <family val="3"/>
        <charset val="128"/>
      </rPr>
      <t xml:space="preserve">
類似団体と比較して低い水準となっている。前年度と比較すると処理水量が増加したため、0.57ポイントの減少となった。
</t>
    </r>
    <r>
      <rPr>
        <sz val="11"/>
        <color theme="1"/>
        <rFont val="ＭＳ ゴシック"/>
        <family val="3"/>
        <charset val="128"/>
      </rPr>
      <t>⑧水洗化率</t>
    </r>
    <r>
      <rPr>
        <sz val="10"/>
        <color theme="1"/>
        <rFont val="ＭＳ ゴシック"/>
        <family val="3"/>
        <charset val="128"/>
      </rPr>
      <t xml:space="preserve">
類似団体と比較して低い水準となっている。人口減少の影響がある中、令和4年度、は0.45ポイントの増加となった。引き続き、水洗化率100％達成に向けて下水道接続促進を努めていく。</t>
    </r>
    <rPh sb="1" eb="6">
      <t>シュウエキテキシュウシ</t>
    </rPh>
    <rPh sb="6" eb="8">
      <t>ヒリツ</t>
    </rPh>
    <rPh sb="9" eb="14">
      <t>シヨウリョウシュウニュウ</t>
    </rPh>
    <rPh sb="15" eb="18">
      <t>クリイレキン</t>
    </rPh>
    <rPh sb="19" eb="21">
      <t>ゲンショウ</t>
    </rPh>
    <rPh sb="24" eb="27">
      <t>ソウシュウエキ</t>
    </rPh>
    <rPh sb="28" eb="30">
      <t>ゲンショウ</t>
    </rPh>
    <rPh sb="35" eb="36">
      <t>サラ</t>
    </rPh>
    <rPh sb="38" eb="42">
      <t>シュウエキカクホ</t>
    </rPh>
    <rPh sb="43" eb="47">
      <t>ケイエイミナオ</t>
    </rPh>
    <rPh sb="49" eb="50">
      <t>ハカ</t>
    </rPh>
    <rPh sb="51" eb="53">
      <t>ヒツヨウ</t>
    </rPh>
    <rPh sb="57" eb="59">
      <t>レイワ</t>
    </rPh>
    <rPh sb="60" eb="62">
      <t>ネンド</t>
    </rPh>
    <rPh sb="74" eb="76">
      <t>ゲンショウ</t>
    </rPh>
    <rPh sb="83" eb="89">
      <t>キギョウサイザンダカツイ</t>
    </rPh>
    <rPh sb="89" eb="91">
      <t>ジギョウ</t>
    </rPh>
    <rPh sb="91" eb="93">
      <t>キボ</t>
    </rPh>
    <rPh sb="93" eb="95">
      <t>ヒリツ</t>
    </rPh>
    <rPh sb="96" eb="100">
      <t>ルイジダンタイ</t>
    </rPh>
    <rPh sb="101" eb="103">
      <t>ヒカク</t>
    </rPh>
    <rPh sb="105" eb="106">
      <t>ヒク</t>
    </rPh>
    <rPh sb="107" eb="109">
      <t>スイジュン</t>
    </rPh>
    <rPh sb="110" eb="112">
      <t>スイイ</t>
    </rPh>
    <rPh sb="117" eb="119">
      <t>レイワ</t>
    </rPh>
    <rPh sb="120" eb="122">
      <t>ネンド</t>
    </rPh>
    <rPh sb="133" eb="135">
      <t>ゲンショウ</t>
    </rPh>
    <rPh sb="142" eb="147">
      <t>ケイヒカイシュウリツ</t>
    </rPh>
    <rPh sb="148" eb="152">
      <t>ルイジダンタイ</t>
    </rPh>
    <rPh sb="239" eb="241">
      <t>ゲンショウ</t>
    </rPh>
    <rPh sb="246" eb="252">
      <t>オスイショリゲンカ</t>
    </rPh>
    <rPh sb="253" eb="257">
      <t>ルイジダンタイ</t>
    </rPh>
    <rPh sb="279" eb="280">
      <t>リョウ</t>
    </rPh>
    <rPh sb="281" eb="283">
      <t>コウトウ</t>
    </rPh>
    <rPh sb="284" eb="287">
      <t>シュウゼンヒ</t>
    </rPh>
    <rPh sb="288" eb="290">
      <t>ゾウカ</t>
    </rPh>
    <rPh sb="293" eb="295">
      <t>エイキョウ</t>
    </rPh>
    <rPh sb="297" eb="298">
      <t>カンガ</t>
    </rPh>
    <rPh sb="303" eb="304">
      <t>ヒ</t>
    </rPh>
    <rPh sb="305" eb="306">
      <t>ツヅ</t>
    </rPh>
    <rPh sb="308" eb="313">
      <t>イジカンリヒ</t>
    </rPh>
    <rPh sb="314" eb="316">
      <t>サクゲン</t>
    </rPh>
    <rPh sb="317" eb="318">
      <t>ツト</t>
    </rPh>
    <rPh sb="323" eb="325">
      <t>レイワ</t>
    </rPh>
    <rPh sb="326" eb="328">
      <t>ネンド</t>
    </rPh>
    <rPh sb="340" eb="342">
      <t>ゾウカ</t>
    </rPh>
    <rPh sb="349" eb="354">
      <t>シセツリヨウリツ</t>
    </rPh>
    <rPh sb="355" eb="359">
      <t>ルイジダンタイ</t>
    </rPh>
    <rPh sb="360" eb="362">
      <t>ヒカク</t>
    </rPh>
    <rPh sb="364" eb="365">
      <t>ヒク</t>
    </rPh>
    <rPh sb="366" eb="368">
      <t>スイジュン</t>
    </rPh>
    <rPh sb="375" eb="378">
      <t>ゼンネンド</t>
    </rPh>
    <rPh sb="379" eb="381">
      <t>ヒカク</t>
    </rPh>
    <rPh sb="384" eb="388">
      <t>ショリスイリョウ</t>
    </rPh>
    <rPh sb="389" eb="391">
      <t>ゾウカ</t>
    </rPh>
    <rPh sb="405" eb="407">
      <t>ゲンショウ</t>
    </rPh>
    <rPh sb="414" eb="418">
      <t>スイセンカリツ</t>
    </rPh>
    <rPh sb="419" eb="423">
      <t>ルイジダンタイ</t>
    </rPh>
    <rPh sb="424" eb="426">
      <t>ヒカク</t>
    </rPh>
    <rPh sb="428" eb="429">
      <t>ヒク</t>
    </rPh>
    <rPh sb="430" eb="432">
      <t>スイジュン</t>
    </rPh>
    <rPh sb="439" eb="443">
      <t>ジンコウゲンショウ</t>
    </rPh>
    <rPh sb="444" eb="446">
      <t>エイキョウ</t>
    </rPh>
    <rPh sb="449" eb="450">
      <t>ナカ</t>
    </rPh>
    <rPh sb="451" eb="453">
      <t>レイワ</t>
    </rPh>
    <rPh sb="454" eb="456">
      <t>ネンド</t>
    </rPh>
    <rPh sb="467" eb="469">
      <t>ゾウカ</t>
    </rPh>
    <rPh sb="474" eb="475">
      <t>ヒ</t>
    </rPh>
    <rPh sb="476" eb="477">
      <t>ツヅ</t>
    </rPh>
    <rPh sb="479" eb="483">
      <t>スイセンカリツ</t>
    </rPh>
    <rPh sb="487" eb="489">
      <t>タッセイ</t>
    </rPh>
    <rPh sb="490" eb="491">
      <t>ム</t>
    </rPh>
    <rPh sb="493" eb="500">
      <t>ゲスイドウセツゾクソクシン</t>
    </rPh>
    <rPh sb="501" eb="502">
      <t>ツト</t>
    </rPh>
    <phoneticPr fontId="4"/>
  </si>
  <si>
    <t>使用料収入や繰入金の減少により総収益が減少しているが、企業債残高対事業規模比率を見ると類似団体と比べ低い水準となっており、経営の健全性は保たれているといえる。さらに、経費回収率が類似団体と比較して水準を上回っていること、汚水処理原価が類似団体と比較して低い水準になっていることからこのような分析があげられる。一方で、水洗化率については、まだ低い水準となっているため接続率の向上のための啓発活動を継続的に実施する必要がある。今後は、施設の老朽化や人口減少による使用料収入の減少が見込まれることから、経営戦略や広域化共同化計画に基づき、計画的な施設管理を行うと共に経営基盤の強化を図る必要がある。</t>
    <rPh sb="0" eb="3">
      <t>シヨウリョウ</t>
    </rPh>
    <rPh sb="3" eb="5">
      <t>シュウニュウ</t>
    </rPh>
    <rPh sb="10" eb="12">
      <t>ゲンショウ</t>
    </rPh>
    <rPh sb="15" eb="18">
      <t>ソウシュウエキ</t>
    </rPh>
    <rPh sb="19" eb="21">
      <t>ゲンショウ</t>
    </rPh>
    <rPh sb="27" eb="32">
      <t>キギョウサイザンダカ</t>
    </rPh>
    <rPh sb="32" eb="33">
      <t>ツイ</t>
    </rPh>
    <rPh sb="33" eb="37">
      <t>ジギョウキボ</t>
    </rPh>
    <rPh sb="37" eb="39">
      <t>ヒリツ</t>
    </rPh>
    <rPh sb="40" eb="41">
      <t>ミ</t>
    </rPh>
    <rPh sb="43" eb="47">
      <t>ルイジダンタイ</t>
    </rPh>
    <rPh sb="48" eb="49">
      <t>クラ</t>
    </rPh>
    <rPh sb="50" eb="51">
      <t>ヒク</t>
    </rPh>
    <rPh sb="52" eb="54">
      <t>スイジュン</t>
    </rPh>
    <rPh sb="61" eb="63">
      <t>ケイエイ</t>
    </rPh>
    <rPh sb="64" eb="67">
      <t>ケンゼンセイ</t>
    </rPh>
    <rPh sb="68" eb="69">
      <t>タモ</t>
    </rPh>
    <rPh sb="83" eb="88">
      <t>ケイヒカイシュウリツ</t>
    </rPh>
    <rPh sb="89" eb="93">
      <t>ルイジダンタイ</t>
    </rPh>
    <rPh sb="94" eb="96">
      <t>ヒカク</t>
    </rPh>
    <rPh sb="98" eb="100">
      <t>スイジュン</t>
    </rPh>
    <rPh sb="101" eb="103">
      <t>ウワマワ</t>
    </rPh>
    <rPh sb="110" eb="116">
      <t>オスイショリゲンカ</t>
    </rPh>
    <rPh sb="117" eb="121">
      <t>ルイジダンタイ</t>
    </rPh>
    <rPh sb="122" eb="124">
      <t>ヒカク</t>
    </rPh>
    <rPh sb="126" eb="127">
      <t>ヒク</t>
    </rPh>
    <rPh sb="128" eb="130">
      <t>スイジュン</t>
    </rPh>
    <rPh sb="145" eb="147">
      <t>ブンセキ</t>
    </rPh>
    <rPh sb="154" eb="156">
      <t>イッポウ</t>
    </rPh>
    <rPh sb="158" eb="162">
      <t>スイセンカリツ</t>
    </rPh>
    <rPh sb="170" eb="171">
      <t>ヒク</t>
    </rPh>
    <rPh sb="172" eb="174">
      <t>スイジュン</t>
    </rPh>
    <rPh sb="182" eb="185">
      <t>セツゾクリツ</t>
    </rPh>
    <rPh sb="186" eb="188">
      <t>コウジョウ</t>
    </rPh>
    <rPh sb="192" eb="196">
      <t>ケイハツカツドウ</t>
    </rPh>
    <rPh sb="197" eb="200">
      <t>ケイゾクテキ</t>
    </rPh>
    <rPh sb="201" eb="203">
      <t>ジッシ</t>
    </rPh>
    <rPh sb="205" eb="207">
      <t>ヒツヨウ</t>
    </rPh>
    <rPh sb="211" eb="213">
      <t>コンゴ</t>
    </rPh>
    <rPh sb="215" eb="217">
      <t>シセツ</t>
    </rPh>
    <rPh sb="218" eb="221">
      <t>ロウキュウカ</t>
    </rPh>
    <rPh sb="222" eb="226">
      <t>ジンコウゲンショウ</t>
    </rPh>
    <rPh sb="229" eb="234">
      <t>シヨウリョウシュウニュウ</t>
    </rPh>
    <rPh sb="235" eb="237">
      <t>ゲンショウ</t>
    </rPh>
    <rPh sb="238" eb="240">
      <t>ミコ</t>
    </rPh>
    <rPh sb="248" eb="252">
      <t>ケイエイセンリャク</t>
    </rPh>
    <rPh sb="253" eb="261">
      <t>コウイキカキョウドウカケイカク</t>
    </rPh>
    <rPh sb="262" eb="263">
      <t>モト</t>
    </rPh>
    <rPh sb="266" eb="269">
      <t>ケイカクテキ</t>
    </rPh>
    <rPh sb="270" eb="274">
      <t>シセツカンリ</t>
    </rPh>
    <rPh sb="275" eb="276">
      <t>オコナ</t>
    </rPh>
    <rPh sb="278" eb="279">
      <t>トモ</t>
    </rPh>
    <rPh sb="280" eb="284">
      <t>ケイエイキバン</t>
    </rPh>
    <rPh sb="285" eb="287">
      <t>キョウカ</t>
    </rPh>
    <rPh sb="288" eb="289">
      <t>ハカ</t>
    </rPh>
    <rPh sb="290" eb="292">
      <t>ヒツヨウ</t>
    </rPh>
    <phoneticPr fontId="4"/>
  </si>
  <si>
    <r>
      <rPr>
        <sz val="11"/>
        <color theme="1"/>
        <rFont val="ＭＳ ゴシック"/>
        <family val="3"/>
        <charset val="128"/>
      </rPr>
      <t>③管渠改善率</t>
    </r>
    <r>
      <rPr>
        <sz val="10"/>
        <color theme="1"/>
        <rFont val="ＭＳ ゴシック"/>
        <family val="3"/>
        <charset val="128"/>
      </rPr>
      <t xml:space="preserve">
老朽化した管渠の更新工事が必要になってくるため、最適整備構想に基づき、管渠改善を図っていく。</t>
    </r>
    <rPh sb="1" eb="3">
      <t>カンキョ</t>
    </rPh>
    <rPh sb="3" eb="6">
      <t>カイゼンリツ</t>
    </rPh>
    <rPh sb="7" eb="10">
      <t>ロウキュウカ</t>
    </rPh>
    <rPh sb="12" eb="14">
      <t>カンキョ</t>
    </rPh>
    <rPh sb="15" eb="19">
      <t>コウシンコウジ</t>
    </rPh>
    <rPh sb="20" eb="22">
      <t>ヒツヨウ</t>
    </rPh>
    <rPh sb="31" eb="33">
      <t>サイテキ</t>
    </rPh>
    <rPh sb="33" eb="37">
      <t>セイビコウソウ</t>
    </rPh>
    <rPh sb="38" eb="39">
      <t>モト</t>
    </rPh>
    <rPh sb="42" eb="46">
      <t>カンキョカイゼン</t>
    </rPh>
    <rPh sb="47" eb="48">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</si>
</sst>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quot;-&quot;">
                  <c:v>0.01</c:v>
                </c:pt>
                <c:pt idx="3">
                  <c:v>0</c:v>
                </c:pt>
                <c:pt idx="4">
                  <c:v>0</c:v>
                </c:pt>
              </c:numCache>
            </c:numRef>
          </c:val>
          <c:extLst>
            <c:ext xmlns:c16="http://schemas.microsoft.com/office/drawing/2014/chart" uri="{C3380CC4-5D6E-409C-BE32-E72D297353CC}">
              <c16:uniqueId val="{00000000-A1A6-43A2-A7E6-9C511A74019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0.01</c:v>
                </c:pt>
              </c:numCache>
            </c:numRef>
          </c:val>
          <c:smooth val="0"/>
          <c:extLst>
            <c:ext xmlns:c16="http://schemas.microsoft.com/office/drawing/2014/chart" uri="{C3380CC4-5D6E-409C-BE32-E72D297353CC}">
              <c16:uniqueId val="{00000001-A1A6-43A2-A7E6-9C511A74019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48.03</c:v>
                </c:pt>
                <c:pt idx="1">
                  <c:v>54.34</c:v>
                </c:pt>
                <c:pt idx="2">
                  <c:v>54.43</c:v>
                </c:pt>
                <c:pt idx="3">
                  <c:v>50.76</c:v>
                </c:pt>
                <c:pt idx="4">
                  <c:v>50.19</c:v>
                </c:pt>
              </c:numCache>
            </c:numRef>
          </c:val>
          <c:extLst>
            <c:ext xmlns:c16="http://schemas.microsoft.com/office/drawing/2014/chart" uri="{C3380CC4-5D6E-409C-BE32-E72D297353CC}">
              <c16:uniqueId val="{00000000-AE8E-47AF-9DC9-0E6058C8751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52.9</c:v>
                </c:pt>
              </c:numCache>
            </c:numRef>
          </c:val>
          <c:smooth val="0"/>
          <c:extLst>
            <c:ext xmlns:c16="http://schemas.microsoft.com/office/drawing/2014/chart" uri="{C3380CC4-5D6E-409C-BE32-E72D297353CC}">
              <c16:uniqueId val="{00000001-AE8E-47AF-9DC9-0E6058C8751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81.14</c:v>
                </c:pt>
                <c:pt idx="1">
                  <c:v>82.57</c:v>
                </c:pt>
                <c:pt idx="2">
                  <c:v>80.72</c:v>
                </c:pt>
                <c:pt idx="3">
                  <c:v>82.23</c:v>
                </c:pt>
                <c:pt idx="4">
                  <c:v>82.68</c:v>
                </c:pt>
              </c:numCache>
            </c:numRef>
          </c:val>
          <c:extLst>
            <c:ext xmlns:c16="http://schemas.microsoft.com/office/drawing/2014/chart" uri="{C3380CC4-5D6E-409C-BE32-E72D297353CC}">
              <c16:uniqueId val="{00000000-BED2-4DF1-86C0-BB628EA1CF6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90.3</c:v>
                </c:pt>
              </c:numCache>
            </c:numRef>
          </c:val>
          <c:smooth val="0"/>
          <c:extLst>
            <c:ext xmlns:c16="http://schemas.microsoft.com/office/drawing/2014/chart" uri="{C3380CC4-5D6E-409C-BE32-E72D297353CC}">
              <c16:uniqueId val="{00000001-BED2-4DF1-86C0-BB628EA1CF6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93.41</c:v>
                </c:pt>
                <c:pt idx="1">
                  <c:v>95.3</c:v>
                </c:pt>
                <c:pt idx="2">
                  <c:v>96.95</c:v>
                </c:pt>
                <c:pt idx="3">
                  <c:v>100.9</c:v>
                </c:pt>
                <c:pt idx="4">
                  <c:v>81.709999999999994</c:v>
                </c:pt>
              </c:numCache>
            </c:numRef>
          </c:val>
          <c:extLst>
            <c:ext xmlns:c16="http://schemas.microsoft.com/office/drawing/2014/chart" uri="{C3380CC4-5D6E-409C-BE32-E72D297353CC}">
              <c16:uniqueId val="{00000000-6F32-4618-8D14-029634949CB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32-4618-8D14-029634949CB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C3-4AF5-B669-4F4FA9F7896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C3-4AF5-B669-4F4FA9F7896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61-46E5-BEE1-774A3E18174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61-46E5-BEE1-774A3E18174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1B-4924-A283-B5B2CF17C8D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1B-4924-A283-B5B2CF17C8D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F3-4BD9-BB67-F8D5B953CF7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F3-4BD9-BB67-F8D5B953CF7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108.31</c:v>
                </c:pt>
                <c:pt idx="1">
                  <c:v>78.180000000000007</c:v>
                </c:pt>
                <c:pt idx="2">
                  <c:v>43.02</c:v>
                </c:pt>
                <c:pt idx="3">
                  <c:v>47.41</c:v>
                </c:pt>
                <c:pt idx="4">
                  <c:v>26.82</c:v>
                </c:pt>
              </c:numCache>
            </c:numRef>
          </c:val>
          <c:extLst>
            <c:ext xmlns:c16="http://schemas.microsoft.com/office/drawing/2014/chart" uri="{C3380CC4-5D6E-409C-BE32-E72D297353CC}">
              <c16:uniqueId val="{00000000-F9D5-4330-882F-4222067168F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718.49</c:v>
                </c:pt>
              </c:numCache>
            </c:numRef>
          </c:val>
          <c:smooth val="0"/>
          <c:extLst>
            <c:ext xmlns:c16="http://schemas.microsoft.com/office/drawing/2014/chart" uri="{C3380CC4-5D6E-409C-BE32-E72D297353CC}">
              <c16:uniqueId val="{00000001-F9D5-4330-882F-4222067168F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72.540000000000006</c:v>
                </c:pt>
                <c:pt idx="1">
                  <c:v>77.180000000000007</c:v>
                </c:pt>
                <c:pt idx="2">
                  <c:v>84.42</c:v>
                </c:pt>
                <c:pt idx="3">
                  <c:v>85.33</c:v>
                </c:pt>
                <c:pt idx="4">
                  <c:v>74.56</c:v>
                </c:pt>
              </c:numCache>
            </c:numRef>
          </c:val>
          <c:extLst>
            <c:ext xmlns:c16="http://schemas.microsoft.com/office/drawing/2014/chart" uri="{C3380CC4-5D6E-409C-BE32-E72D297353CC}">
              <c16:uniqueId val="{00000000-FF37-419C-BBC0-71E98B37AD3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61.82</c:v>
                </c:pt>
              </c:numCache>
            </c:numRef>
          </c:val>
          <c:smooth val="0"/>
          <c:extLst>
            <c:ext xmlns:c16="http://schemas.microsoft.com/office/drawing/2014/chart" uri="{C3380CC4-5D6E-409C-BE32-E72D297353CC}">
              <c16:uniqueId val="{00000001-FF37-419C-BBC0-71E98B37AD3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233.04</c:v>
                </c:pt>
                <c:pt idx="1">
                  <c:v>220.69</c:v>
                </c:pt>
                <c:pt idx="2">
                  <c:v>204.29</c:v>
                </c:pt>
                <c:pt idx="3">
                  <c:v>203.22</c:v>
                </c:pt>
                <c:pt idx="4">
                  <c:v>231.53</c:v>
                </c:pt>
              </c:numCache>
            </c:numRef>
          </c:val>
          <c:extLst>
            <c:ext xmlns:c16="http://schemas.microsoft.com/office/drawing/2014/chart" uri="{C3380CC4-5D6E-409C-BE32-E72D297353CC}">
              <c16:uniqueId val="{00000000-4E5C-4A35-8DE7-AC0EAFBFC1B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246.9</c:v>
                </c:pt>
              </c:numCache>
            </c:numRef>
          </c:val>
          <c:smooth val="0"/>
          <c:extLst>
            <c:ext xmlns:c16="http://schemas.microsoft.com/office/drawing/2014/chart" uri="{C3380CC4-5D6E-409C-BE32-E72D297353CC}">
              <c16:uniqueId val="{00000001-4E5C-4A35-8DE7-AC0EAFBFC1B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茨城県　古河市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非設置</v>
      </c>
      <c r="AE8" s="41"/>
      <c r="AF8" s="41"/>
      <c r="AG8" s="41"/>
      <c r="AH8" s="41"/>
      <c r="AI8" s="41"/>
      <c r="AJ8" s="41"/>
      <c r="AK8" s="3"/>
      <c r="AL8" s="42">
        <f>データ!S6</f>
        <v>140959</v>
      </c>
      <c r="AM8" s="42"/>
      <c r="AN8" s="42"/>
      <c r="AO8" s="42"/>
      <c r="AP8" s="42"/>
      <c r="AQ8" s="42"/>
      <c r="AR8" s="42"/>
      <c r="AS8" s="42"/>
      <c r="AT8" s="35">
        <f>データ!T6</f>
        <v>123.58</v>
      </c>
      <c r="AU8" s="35"/>
      <c r="AV8" s="35"/>
      <c r="AW8" s="35"/>
      <c r="AX8" s="35"/>
      <c r="AY8" s="35"/>
      <c r="AZ8" s="35"/>
      <c r="BA8" s="35"/>
      <c r="BB8" s="35">
        <f>データ!U6</f>
        <v>1140.6300000000001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8.1</v>
      </c>
      <c r="Q10" s="35"/>
      <c r="R10" s="35"/>
      <c r="S10" s="35"/>
      <c r="T10" s="35"/>
      <c r="U10" s="35"/>
      <c r="V10" s="35"/>
      <c r="W10" s="35">
        <f>データ!Q6</f>
        <v>86.66</v>
      </c>
      <c r="X10" s="35"/>
      <c r="Y10" s="35"/>
      <c r="Z10" s="35"/>
      <c r="AA10" s="35"/>
      <c r="AB10" s="35"/>
      <c r="AC10" s="35"/>
      <c r="AD10" s="42">
        <f>データ!R6</f>
        <v>3190</v>
      </c>
      <c r="AE10" s="42"/>
      <c r="AF10" s="42"/>
      <c r="AG10" s="42"/>
      <c r="AH10" s="42"/>
      <c r="AI10" s="42"/>
      <c r="AJ10" s="42"/>
      <c r="AK10" s="2"/>
      <c r="AL10" s="42">
        <f>データ!V6</f>
        <v>11396</v>
      </c>
      <c r="AM10" s="42"/>
      <c r="AN10" s="42"/>
      <c r="AO10" s="42"/>
      <c r="AP10" s="42"/>
      <c r="AQ10" s="42"/>
      <c r="AR10" s="42"/>
      <c r="AS10" s="42"/>
      <c r="AT10" s="35">
        <f>データ!W6</f>
        <v>6.9</v>
      </c>
      <c r="AU10" s="35"/>
      <c r="AV10" s="35"/>
      <c r="AW10" s="35"/>
      <c r="AX10" s="35"/>
      <c r="AY10" s="35"/>
      <c r="AZ10" s="35"/>
      <c r="BA10" s="35"/>
      <c r="BB10" s="35">
        <f>データ!X6</f>
        <v>1651.59</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119</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118</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vDdPhOEnCY3shpTr81T1cjKwzZr+jMrgNR7HIa29K9EL1BqLjHgo9TDC7SoAUZpYJIs4CWazHzSDZU895I6WRw==" saltValue="ZhFTkjub0FmursSKynY+c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82040</v>
      </c>
      <c r="D6" s="19">
        <f t="shared" si="3"/>
        <v>47</v>
      </c>
      <c r="E6" s="19">
        <f t="shared" si="3"/>
        <v>17</v>
      </c>
      <c r="F6" s="19">
        <f t="shared" si="3"/>
        <v>5</v>
      </c>
      <c r="G6" s="19">
        <f t="shared" si="3"/>
        <v>0</v>
      </c>
      <c r="H6" s="19" t="str">
        <f t="shared" si="3"/>
        <v>茨城県　古河市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8.1</v>
      </c>
      <c r="Q6" s="20">
        <f t="shared" si="3"/>
        <v>86.66</v>
      </c>
      <c r="R6" s="20">
        <f t="shared" si="3"/>
        <v>3190</v>
      </c>
      <c r="S6" s="20">
        <f t="shared" si="3"/>
        <v>140959</v>
      </c>
      <c r="T6" s="20">
        <f t="shared" si="3"/>
        <v>123.58</v>
      </c>
      <c r="U6" s="20">
        <f t="shared" si="3"/>
        <v>1140.6300000000001</v>
      </c>
      <c r="V6" s="20">
        <f t="shared" si="3"/>
        <v>11396</v>
      </c>
      <c r="W6" s="20">
        <f t="shared" si="3"/>
        <v>6.9</v>
      </c>
      <c r="X6" s="20">
        <f t="shared" si="3"/>
        <v>1651.59</v>
      </c>
      <c r="Y6" s="21">
        <f>IF(Y7="",NA(),Y7)</f>
        <v>93.41</v>
      </c>
      <c r="Z6" s="21">
        <f t="shared" ref="Z6:AH6" si="4">IF(Z7="",NA(),Z7)</f>
        <v>95.3</v>
      </c>
      <c r="AA6" s="21">
        <f t="shared" si="4"/>
        <v>96.95</v>
      </c>
      <c r="AB6" s="21">
        <f t="shared" si="4"/>
        <v>100.9</v>
      </c>
      <c r="AC6" s="21">
        <f t="shared" si="4"/>
        <v>81.709999999999994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108.31</v>
      </c>
      <c r="BG6" s="21">
        <f t="shared" ref="BG6:BO6" si="7">IF(BG7="",NA(),BG7)</f>
        <v>78.180000000000007</v>
      </c>
      <c r="BH6" s="21">
        <f t="shared" si="7"/>
        <v>43.02</v>
      </c>
      <c r="BI6" s="21">
        <f t="shared" si="7"/>
        <v>47.41</v>
      </c>
      <c r="BJ6" s="21">
        <f t="shared" si="7"/>
        <v>26.82</v>
      </c>
      <c r="BK6" s="21">
        <f t="shared" si="7"/>
        <v>789.46</v>
      </c>
      <c r="BL6" s="21">
        <f t="shared" si="7"/>
        <v>826.83</v>
      </c>
      <c r="BM6" s="21">
        <f t="shared" si="7"/>
        <v>867.83</v>
      </c>
      <c r="BN6" s="21">
        <f t="shared" si="7"/>
        <v>791.76</v>
      </c>
      <c r="BO6" s="21">
        <f t="shared" si="7"/>
        <v>718.49</v>
      </c>
      <c r="BP6" s="20" t="str">
        <f>IF(BP7="","",IF(BP7="-","【-】","【"&amp;SUBSTITUTE(TEXT(BP7,"#,##0.00"),"-","△")&amp;"】"))</f>
        <v>【809.19】</v>
      </c>
      <c r="BQ6" s="21">
        <f>IF(BQ7="",NA(),BQ7)</f>
        <v>72.540000000000006</v>
      </c>
      <c r="BR6" s="21">
        <f t="shared" ref="BR6:BZ6" si="8">IF(BR7="",NA(),BR7)</f>
        <v>77.180000000000007</v>
      </c>
      <c r="BS6" s="21">
        <f t="shared" si="8"/>
        <v>84.42</v>
      </c>
      <c r="BT6" s="21">
        <f t="shared" si="8"/>
        <v>85.33</v>
      </c>
      <c r="BU6" s="21">
        <f t="shared" si="8"/>
        <v>74.56</v>
      </c>
      <c r="BV6" s="21">
        <f t="shared" si="8"/>
        <v>57.77</v>
      </c>
      <c r="BW6" s="21">
        <f t="shared" si="8"/>
        <v>57.31</v>
      </c>
      <c r="BX6" s="21">
        <f t="shared" si="8"/>
        <v>57.08</v>
      </c>
      <c r="BY6" s="21">
        <f t="shared" si="8"/>
        <v>56.26</v>
      </c>
      <c r="BZ6" s="21">
        <f t="shared" si="8"/>
        <v>61.82</v>
      </c>
      <c r="CA6" s="20" t="str">
        <f>IF(CA7="","",IF(CA7="-","【-】","【"&amp;SUBSTITUTE(TEXT(CA7,"#,##0.00"),"-","△")&amp;"】"))</f>
        <v>【57.02】</v>
      </c>
      <c r="CB6" s="21">
        <f>IF(CB7="",NA(),CB7)</f>
        <v>233.04</v>
      </c>
      <c r="CC6" s="21">
        <f t="shared" ref="CC6:CK6" si="9">IF(CC7="",NA(),CC7)</f>
        <v>220.69</v>
      </c>
      <c r="CD6" s="21">
        <f t="shared" si="9"/>
        <v>204.29</v>
      </c>
      <c r="CE6" s="21">
        <f t="shared" si="9"/>
        <v>203.22</v>
      </c>
      <c r="CF6" s="21">
        <f t="shared" si="9"/>
        <v>231.53</v>
      </c>
      <c r="CG6" s="21">
        <f t="shared" si="9"/>
        <v>274.35000000000002</v>
      </c>
      <c r="CH6" s="21">
        <f t="shared" si="9"/>
        <v>273.52</v>
      </c>
      <c r="CI6" s="21">
        <f t="shared" si="9"/>
        <v>274.99</v>
      </c>
      <c r="CJ6" s="21">
        <f t="shared" si="9"/>
        <v>282.08999999999997</v>
      </c>
      <c r="CK6" s="21">
        <f t="shared" si="9"/>
        <v>246.9</v>
      </c>
      <c r="CL6" s="20" t="str">
        <f>IF(CL7="","",IF(CL7="-","【-】","【"&amp;SUBSTITUTE(TEXT(CL7,"#,##0.00"),"-","△")&amp;"】"))</f>
        <v>【273.68】</v>
      </c>
      <c r="CM6" s="21">
        <f>IF(CM7="",NA(),CM7)</f>
        <v>48.03</v>
      </c>
      <c r="CN6" s="21">
        <f t="shared" ref="CN6:CV6" si="10">IF(CN7="",NA(),CN7)</f>
        <v>54.34</v>
      </c>
      <c r="CO6" s="21">
        <f t="shared" si="10"/>
        <v>54.43</v>
      </c>
      <c r="CP6" s="21">
        <f t="shared" si="10"/>
        <v>50.76</v>
      </c>
      <c r="CQ6" s="21">
        <f t="shared" si="10"/>
        <v>50.19</v>
      </c>
      <c r="CR6" s="21">
        <f t="shared" si="10"/>
        <v>50.68</v>
      </c>
      <c r="CS6" s="21">
        <f t="shared" si="10"/>
        <v>50.14</v>
      </c>
      <c r="CT6" s="21">
        <f t="shared" si="10"/>
        <v>54.83</v>
      </c>
      <c r="CU6" s="21">
        <f t="shared" si="10"/>
        <v>66.53</v>
      </c>
      <c r="CV6" s="21">
        <f t="shared" si="10"/>
        <v>52.9</v>
      </c>
      <c r="CW6" s="20" t="str">
        <f>IF(CW7="","",IF(CW7="-","【-】","【"&amp;SUBSTITUTE(TEXT(CW7,"#,##0.00"),"-","△")&amp;"】"))</f>
        <v>【52.55】</v>
      </c>
      <c r="CX6" s="21">
        <f>IF(CX7="",NA(),CX7)</f>
        <v>81.14</v>
      </c>
      <c r="CY6" s="21">
        <f t="shared" ref="CY6:DG6" si="11">IF(CY7="",NA(),CY7)</f>
        <v>82.57</v>
      </c>
      <c r="CZ6" s="21">
        <f t="shared" si="11"/>
        <v>80.72</v>
      </c>
      <c r="DA6" s="21">
        <f t="shared" si="11"/>
        <v>82.23</v>
      </c>
      <c r="DB6" s="21">
        <f t="shared" si="11"/>
        <v>82.68</v>
      </c>
      <c r="DC6" s="21">
        <f t="shared" si="11"/>
        <v>84.86</v>
      </c>
      <c r="DD6" s="21">
        <f t="shared" si="11"/>
        <v>84.98</v>
      </c>
      <c r="DE6" s="21">
        <f t="shared" si="11"/>
        <v>84.7</v>
      </c>
      <c r="DF6" s="21">
        <f t="shared" si="11"/>
        <v>84.67</v>
      </c>
      <c r="DG6" s="21">
        <f t="shared" si="11"/>
        <v>90.3</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1">
        <f t="shared" si="14"/>
        <v>0.01</v>
      </c>
      <c r="EH6" s="20">
        <f t="shared" si="14"/>
        <v>0</v>
      </c>
      <c r="EI6" s="20">
        <f t="shared" si="14"/>
        <v>0</v>
      </c>
      <c r="EJ6" s="21">
        <f t="shared" si="14"/>
        <v>0.01</v>
      </c>
      <c r="EK6" s="21">
        <f t="shared" si="14"/>
        <v>0.02</v>
      </c>
      <c r="EL6" s="21">
        <f t="shared" si="14"/>
        <v>0.25</v>
      </c>
      <c r="EM6" s="21">
        <f t="shared" si="14"/>
        <v>0.05</v>
      </c>
      <c r="EN6" s="21">
        <f t="shared" si="14"/>
        <v>0.01</v>
      </c>
      <c r="EO6" s="20" t="str">
        <f>IF(EO7="","",IF(EO7="-","【-】","【"&amp;SUBSTITUTE(TEXT(EO7,"#,##0.00"),"-","△")&amp;"】"))</f>
        <v>【0.02】</v>
      </c>
    </row>
    <row r="7" spans="1:145" s="22" customFormat="1" x14ac:dyDescent="0.2">
      <c r="A7" s="14"/>
      <c r="B7" s="23">
        <v>2022</v>
      </c>
      <c r="C7" s="23">
        <v>82040</v>
      </c>
      <c r="D7" s="23">
        <v>47</v>
      </c>
      <c r="E7" s="23">
        <v>17</v>
      </c>
      <c r="F7" s="23">
        <v>5</v>
      </c>
      <c r="G7" s="23">
        <v>0</v>
      </c>
      <c r="H7" s="23" t="s">
        <v>98</v>
      </c>
      <c r="I7" s="23" t="s">
        <v>99</v>
      </c>
      <c r="J7" s="23" t="s">
        <v>100</v>
      </c>
      <c r="K7" s="23" t="s">
        <v>101</v>
      </c>
      <c r="L7" s="23" t="s">
        <v>102</v>
      </c>
      <c r="M7" s="23" t="s">
        <v>103</v>
      </c>
      <c r="N7" s="24" t="s">
        <v>104</v>
      </c>
      <c r="O7" s="24" t="s">
        <v>105</v>
      </c>
      <c r="P7" s="24">
        <v>8.1</v>
      </c>
      <c r="Q7" s="24">
        <v>86.66</v>
      </c>
      <c r="R7" s="24">
        <v>3190</v>
      </c>
      <c r="S7" s="24">
        <v>140959</v>
      </c>
      <c r="T7" s="24">
        <v>123.58</v>
      </c>
      <c r="U7" s="24">
        <v>1140.6300000000001</v>
      </c>
      <c r="V7" s="24">
        <v>11396</v>
      </c>
      <c r="W7" s="24">
        <v>6.9</v>
      </c>
      <c r="X7" s="24">
        <v>1651.59</v>
      </c>
      <c r="Y7" s="24">
        <v>93.41</v>
      </c>
      <c r="Z7" s="24">
        <v>95.3</v>
      </c>
      <c r="AA7" s="24">
        <v>96.95</v>
      </c>
      <c r="AB7" s="24">
        <v>100.9</v>
      </c>
      <c r="AC7" s="24">
        <v>81.709999999999994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108.31</v>
      </c>
      <c r="BG7" s="24">
        <v>78.180000000000007</v>
      </c>
      <c r="BH7" s="24">
        <v>43.02</v>
      </c>
      <c r="BI7" s="24">
        <v>47.41</v>
      </c>
      <c r="BJ7" s="24">
        <v>26.82</v>
      </c>
      <c r="BK7" s="24">
        <v>789.46</v>
      </c>
      <c r="BL7" s="24">
        <v>826.83</v>
      </c>
      <c r="BM7" s="24">
        <v>867.83</v>
      </c>
      <c r="BN7" s="24">
        <v>791.76</v>
      </c>
      <c r="BO7" s="24">
        <v>718.49</v>
      </c>
      <c r="BP7" s="24">
        <v>809.19</v>
      </c>
      <c r="BQ7" s="24">
        <v>72.540000000000006</v>
      </c>
      <c r="BR7" s="24">
        <v>77.180000000000007</v>
      </c>
      <c r="BS7" s="24">
        <v>84.42</v>
      </c>
      <c r="BT7" s="24">
        <v>85.33</v>
      </c>
      <c r="BU7" s="24">
        <v>74.56</v>
      </c>
      <c r="BV7" s="24">
        <v>57.77</v>
      </c>
      <c r="BW7" s="24">
        <v>57.31</v>
      </c>
      <c r="BX7" s="24">
        <v>57.08</v>
      </c>
      <c r="BY7" s="24">
        <v>56.26</v>
      </c>
      <c r="BZ7" s="24">
        <v>61.82</v>
      </c>
      <c r="CA7" s="24">
        <v>57.02</v>
      </c>
      <c r="CB7" s="24">
        <v>233.04</v>
      </c>
      <c r="CC7" s="24">
        <v>220.69</v>
      </c>
      <c r="CD7" s="24">
        <v>204.29</v>
      </c>
      <c r="CE7" s="24">
        <v>203.22</v>
      </c>
      <c r="CF7" s="24">
        <v>231.53</v>
      </c>
      <c r="CG7" s="24">
        <v>274.35000000000002</v>
      </c>
      <c r="CH7" s="24">
        <v>273.52</v>
      </c>
      <c r="CI7" s="24">
        <v>274.99</v>
      </c>
      <c r="CJ7" s="24">
        <v>282.08999999999997</v>
      </c>
      <c r="CK7" s="24">
        <v>246.9</v>
      </c>
      <c r="CL7" s="24">
        <v>273.68</v>
      </c>
      <c r="CM7" s="24">
        <v>48.03</v>
      </c>
      <c r="CN7" s="24">
        <v>54.34</v>
      </c>
      <c r="CO7" s="24">
        <v>54.43</v>
      </c>
      <c r="CP7" s="24">
        <v>50.76</v>
      </c>
      <c r="CQ7" s="24">
        <v>50.19</v>
      </c>
      <c r="CR7" s="24">
        <v>50.68</v>
      </c>
      <c r="CS7" s="24">
        <v>50.14</v>
      </c>
      <c r="CT7" s="24">
        <v>54.83</v>
      </c>
      <c r="CU7" s="24">
        <v>66.53</v>
      </c>
      <c r="CV7" s="24">
        <v>52.9</v>
      </c>
      <c r="CW7" s="24">
        <v>52.55</v>
      </c>
      <c r="CX7" s="24">
        <v>81.14</v>
      </c>
      <c r="CY7" s="24">
        <v>82.57</v>
      </c>
      <c r="CZ7" s="24">
        <v>80.72</v>
      </c>
      <c r="DA7" s="24">
        <v>82.23</v>
      </c>
      <c r="DB7" s="24">
        <v>82.68</v>
      </c>
      <c r="DC7" s="24">
        <v>84.86</v>
      </c>
      <c r="DD7" s="24">
        <v>84.98</v>
      </c>
      <c r="DE7" s="24">
        <v>84.7</v>
      </c>
      <c r="DF7" s="24">
        <v>84.67</v>
      </c>
      <c r="DG7" s="24">
        <v>90.3</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0.01</v>
      </c>
      <c r="EH7" s="24">
        <v>0</v>
      </c>
      <c r="EI7" s="24">
        <v>0</v>
      </c>
      <c r="EJ7" s="24">
        <v>0.01</v>
      </c>
      <c r="EK7" s="24">
        <v>0.02</v>
      </c>
      <c r="EL7" s="24">
        <v>0.25</v>
      </c>
      <c r="EM7" s="24">
        <v>0.05</v>
      </c>
      <c r="EN7" s="24">
        <v>0.01</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2024-01-31T07:11:14Z</cp:lastPrinted>
  <dcterms:created xsi:type="dcterms:W3CDTF">2023-12-12T02:52:57Z</dcterms:created>
  <dcterms:modified xsi:type="dcterms:W3CDTF">2024-02-04T23:37:20Z</dcterms:modified>
  <cp:category/>
</cp:coreProperties>
</file>