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bf4JVHwMdNKKtJ2WP51Vf3FKua3NzJTsielMYQF+wnl9Oagh+ylx0XkfUtJQ25fTWtrLQyFqpdtJgmYA2gzd6Q==" workbookSaltValue="r7wigz42FglMAA0AIiSh+A==" workbookSpinCount="100000"/>
  <bookViews>
    <workbookView xWindow="0" yWindow="0" windowWidth="23040" windowHeight="8976"/>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<sst xmlns="http://schemas.openxmlformats.org/spreadsheetml/2006/main" xmlns:r="http://schemas.openxmlformats.org/officeDocument/2006/relationships" count="114" uniqueCount="114">
  <si>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</si>
  <si>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</si>
  <si>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</si>
  <si>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</si>
  <si>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</si>
  <si>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</si>
  <si>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事業CD</t>
    <rPh sb="0" eb="2">
      <t>ジギョウ</t>
    </rPh>
    <phoneticPr fontId="1"/>
  </si>
  <si>
    <t>①経常収支比率
・類似団体と比較して7.11ポイント下回っているが、一般会計補助金により100％以上となっている。100％を超えているが、収益の約5割を一般会計補助金で賄っているため、使用料収入の確保や維持管理費の削減を努めていく。
②累積欠損金比率
・累積欠損金は生じていない。
③流動比率
・類似団体と比較して32.84ポイント下回っているため、今後は支払能力を高めるために経営改善を図っていく。
④企業債残高対事業規模比率
・類似団体と比較して1099.78ポイント大きく下回っているため、引き続き、投資規模の適正化と営業収益の向上を図っていく。
⑤経費回収率
・類似団体と比較して1.86ポイント下回っている。引き続き、汚水処理費の削減に加え、更なる収益確保と経営見直しを図っていく。
⑥汚水処理原価
・類似団体と比較して3.03ポイント下回っている。引き続き、維持管理費の削減を努めていく。
⑧水洗化率
・類似団体と比較して29.05ポイント下回っている。引き続き、水洗化率100％に向けて、下水道接続促進を努めていく。</t>
    <rPh sb="1" eb="3">
      <t>ケイジョウ</t>
    </rPh>
    <rPh sb="3" eb="5">
      <t>シュウシ</t>
    </rPh>
    <rPh sb="5" eb="7">
      <t>ヒリツ</t>
    </rPh>
    <rPh sb="9" eb="11">
      <t>ルイジ</t>
    </rPh>
    <rPh sb="11" eb="13">
      <t>ダンタイ</t>
    </rPh>
    <rPh sb="14" eb="16">
      <t>ヒカク</t>
    </rPh>
    <rPh sb="26" eb="28">
      <t>シタマワ</t>
    </rPh>
    <rPh sb="34" eb="36">
      <t>イッパン</t>
    </rPh>
    <rPh sb="36" eb="38">
      <t>カイケイ</t>
    </rPh>
    <rPh sb="38" eb="41">
      <t>ホジョキン</t>
    </rPh>
    <rPh sb="48" eb="50">
      <t>イジョウ</t>
    </rPh>
    <rPh sb="62" eb="63">
      <t>コ</t>
    </rPh>
    <rPh sb="69" eb="71">
      <t>シュウエキ</t>
    </rPh>
    <rPh sb="72" eb="73">
      <t>ヤク</t>
    </rPh>
    <rPh sb="74" eb="75">
      <t>ワリ</t>
    </rPh>
    <rPh sb="76" eb="78">
      <t>イッパン</t>
    </rPh>
    <rPh sb="78" eb="80">
      <t>カイケイ</t>
    </rPh>
    <rPh sb="80" eb="83">
      <t>ホジョキン</t>
    </rPh>
    <rPh sb="84" eb="85">
      <t>マカナ</t>
    </rPh>
    <rPh sb="92" eb="95">
      <t>シヨウリョウ</t>
    </rPh>
    <rPh sb="95" eb="97">
      <t>シュウニュウ</t>
    </rPh>
    <rPh sb="98" eb="100">
      <t>カクホ</t>
    </rPh>
    <rPh sb="101" eb="103">
      <t>イジ</t>
    </rPh>
    <rPh sb="103" eb="106">
      <t>カンリヒ</t>
    </rPh>
    <rPh sb="107" eb="109">
      <t>サクゲン</t>
    </rPh>
    <rPh sb="110" eb="111">
      <t>ツト</t>
    </rPh>
    <rPh sb="118" eb="120">
      <t>ルイセキ</t>
    </rPh>
    <rPh sb="120" eb="122">
      <t>ケッソン</t>
    </rPh>
    <rPh sb="122" eb="123">
      <t>キン</t>
    </rPh>
    <rPh sb="123" eb="125">
      <t>ヒリツ</t>
    </rPh>
    <rPh sb="127" eb="129">
      <t>ルイセキ</t>
    </rPh>
    <rPh sb="129" eb="131">
      <t>ケッソン</t>
    </rPh>
    <rPh sb="131" eb="132">
      <t>キン</t>
    </rPh>
    <rPh sb="133" eb="134">
      <t>ショウ</t>
    </rPh>
    <rPh sb="142" eb="144">
      <t>リュウドウ</t>
    </rPh>
    <rPh sb="144" eb="146">
      <t>ヒリツ</t>
    </rPh>
    <rPh sb="148" eb="150">
      <t>ルイジ</t>
    </rPh>
    <rPh sb="150" eb="152">
      <t>ダンタイ</t>
    </rPh>
    <rPh sb="153" eb="155">
      <t>ヒカク</t>
    </rPh>
    <rPh sb="166" eb="168">
      <t>シタマワ</t>
    </rPh>
    <rPh sb="175" eb="177">
      <t>コンゴ</t>
    </rPh>
    <rPh sb="178" eb="180">
      <t>シハラ</t>
    </rPh>
    <rPh sb="180" eb="182">
      <t>ノウリョク</t>
    </rPh>
    <rPh sb="183" eb="184">
      <t>タカ</t>
    </rPh>
    <rPh sb="189" eb="191">
      <t>ケイエイ</t>
    </rPh>
    <rPh sb="191" eb="193">
      <t>カイゼン</t>
    </rPh>
    <rPh sb="194" eb="195">
      <t>ハカ</t>
    </rPh>
    <rPh sb="202" eb="204">
      <t>キギョウ</t>
    </rPh>
    <rPh sb="204" eb="205">
      <t>サイ</t>
    </rPh>
    <rPh sb="205" eb="207">
      <t>ザンダカ</t>
    </rPh>
    <rPh sb="207" eb="208">
      <t>ツイ</t>
    </rPh>
    <rPh sb="208" eb="210">
      <t>ジギョウ</t>
    </rPh>
    <rPh sb="210" eb="212">
      <t>キボ</t>
    </rPh>
    <rPh sb="212" eb="214">
      <t>ヒリツ</t>
    </rPh>
    <rPh sb="216" eb="218">
      <t>ルイジ</t>
    </rPh>
    <rPh sb="218" eb="220">
      <t>ダンタイ</t>
    </rPh>
    <rPh sb="221" eb="223">
      <t>ヒカク</t>
    </rPh>
    <rPh sb="236" eb="237">
      <t>オオ</t>
    </rPh>
    <rPh sb="239" eb="241">
      <t>シタマワ</t>
    </rPh>
    <rPh sb="248" eb="249">
      <t>ヒ</t>
    </rPh>
    <rPh sb="250" eb="251">
      <t>ツヅ</t>
    </rPh>
    <rPh sb="253" eb="255">
      <t>トウシ</t>
    </rPh>
    <rPh sb="255" eb="257">
      <t>キボ</t>
    </rPh>
    <rPh sb="258" eb="261">
      <t>テキセイカ</t>
    </rPh>
    <rPh sb="262" eb="264">
      <t>エイギョウ</t>
    </rPh>
    <rPh sb="264" eb="266">
      <t>シュウエキ</t>
    </rPh>
    <rPh sb="267" eb="269">
      <t>コウジョウ</t>
    </rPh>
    <rPh sb="270" eb="271">
      <t>ハカ</t>
    </rPh>
    <rPh sb="278" eb="280">
      <t>ケイヒ</t>
    </rPh>
    <rPh sb="280" eb="282">
      <t>カイシュウ</t>
    </rPh>
    <rPh sb="282" eb="283">
      <t>リツ</t>
    </rPh>
    <rPh sb="285" eb="287">
      <t>ルイジ</t>
    </rPh>
    <rPh sb="287" eb="289">
      <t>ダンタイ</t>
    </rPh>
    <rPh sb="290" eb="292">
      <t>ヒカク</t>
    </rPh>
    <rPh sb="302" eb="304">
      <t>シタマワ</t>
    </rPh>
    <rPh sb="309" eb="310">
      <t>ヒ</t>
    </rPh>
    <rPh sb="311" eb="312">
      <t>ツヅ</t>
    </rPh>
    <rPh sb="314" eb="316">
      <t>オスイ</t>
    </rPh>
    <rPh sb="316" eb="318">
      <t>ショリ</t>
    </rPh>
    <rPh sb="318" eb="319">
      <t>ヒ</t>
    </rPh>
    <rPh sb="320" eb="322">
      <t>サクゲン</t>
    </rPh>
    <rPh sb="323" eb="324">
      <t>クワ</t>
    </rPh>
    <rPh sb="326" eb="327">
      <t>サラ</t>
    </rPh>
    <rPh sb="329" eb="331">
      <t>シュウエキ</t>
    </rPh>
    <rPh sb="331" eb="333">
      <t>カクホ</t>
    </rPh>
    <rPh sb="334" eb="336">
      <t>ケイエイ</t>
    </rPh>
    <rPh sb="336" eb="338">
      <t>ミナオ</t>
    </rPh>
    <rPh sb="340" eb="341">
      <t>ハカ</t>
    </rPh>
    <rPh sb="348" eb="350">
      <t>オスイ</t>
    </rPh>
    <rPh sb="350" eb="352">
      <t>ショリ</t>
    </rPh>
    <rPh sb="352" eb="354">
      <t>ゲンカ</t>
    </rPh>
    <rPh sb="356" eb="358">
      <t>ルイジ</t>
    </rPh>
    <rPh sb="358" eb="360">
      <t>ダンタイ</t>
    </rPh>
    <rPh sb="361" eb="363">
      <t>ヒカク</t>
    </rPh>
    <rPh sb="380" eb="381">
      <t>ヒ</t>
    </rPh>
    <rPh sb="382" eb="383">
      <t>ツヅ</t>
    </rPh>
    <rPh sb="385" eb="387">
      <t>イジ</t>
    </rPh>
    <rPh sb="387" eb="390">
      <t>カンリヒ</t>
    </rPh>
    <rPh sb="391" eb="393">
      <t>サクゲン</t>
    </rPh>
    <rPh sb="394" eb="395">
      <t>ツト</t>
    </rPh>
    <rPh sb="402" eb="405">
      <t>スイセンカ</t>
    </rPh>
    <rPh sb="405" eb="406">
      <t>リツ</t>
    </rPh>
    <rPh sb="408" eb="410">
      <t>ルイジ</t>
    </rPh>
    <rPh sb="410" eb="412">
      <t>ダンタイ</t>
    </rPh>
    <rPh sb="413" eb="415">
      <t>ヒカク</t>
    </rPh>
    <rPh sb="426" eb="428">
      <t>シタマワ</t>
    </rPh>
    <rPh sb="433" eb="434">
      <t>ヒ</t>
    </rPh>
    <rPh sb="435" eb="436">
      <t>ツヅ</t>
    </rPh>
    <rPh sb="438" eb="441">
      <t>スイセンカ</t>
    </rPh>
    <rPh sb="441" eb="442">
      <t>リツ</t>
    </rPh>
    <rPh sb="447" eb="448">
      <t>ム</t>
    </rPh>
    <rPh sb="451" eb="454">
      <t>ゲスイドウ</t>
    </rPh>
    <rPh sb="454" eb="456">
      <t>セツゾク</t>
    </rPh>
    <rPh sb="456" eb="458">
      <t>ソクシン</t>
    </rPh>
    <rPh sb="459" eb="460">
      <t>ツト</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</si>
  <si>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</si>
  <si>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</si>
  <si>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</si>
  <si>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</si>
  <si>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</si>
  <si>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</si>
  <si>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</si>
  <si>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</si>
  <si>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</si>
  <si>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茨城県　古河市</t>
  </si>
  <si>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</si>
  <si>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</si>
  <si>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</si>
  <si>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</si>
  <si>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</si>
  <si>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</si>
  <si>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</si>
  <si>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</si>
  <si>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</si>
  <si>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</si>
  <si>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</si>
  <si>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</si>
  <si>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</si>
  <si>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</si>
  <si>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</si>
  <si>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</si>
  <si>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</si>
  <si>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</si>
  <si>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</si>
  <si>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</si>
  <si>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</si>
  <si>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</si>
  <si>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</si>
  <si>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</si>
  <si>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</si>
  <si>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</si>
  <si>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</si>
  <si>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</si>
  <si>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</si>
  <si>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</si>
  <si>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</si>
  <si>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</si>
  <si>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</si>
  <si>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</si>
  <si>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</si>
  <si>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</si>
  <si>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</si>
  <si>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</si>
  <si>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</si>
  <si>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</si>
  <si>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</si>
  <si>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</si>
  <si>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</si>
  <si>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</si>
  <si>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</si>
  <si>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</si>
  <si>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</si>
  <si>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①有形固定資産減価償却率
・令和2年度の法適用から経過年数が浅く、類似団体と比較して16.61ポイント下回っている。
②管渠老朽化率
・将来的には耐用年数に達することから、改築更新時期を迎える管渠が増加すると考えられるため、予防安全のための修繕や事業費の平準化を図っていく。
③管渠改善率
・現在ストックマネジメント計画に基づき、調査・点検を実施していく予定である。</t>
    <rPh sb="1" eb="3">
      <t>ユウケイ</t>
    </rPh>
    <rPh sb="3" eb="5">
      <t>コテイ</t>
    </rPh>
    <rPh sb="5" eb="7">
      <t>シサン</t>
    </rPh>
    <rPh sb="7" eb="9">
      <t>ゲンカ</t>
    </rPh>
    <rPh sb="9" eb="11">
      <t>ショウキャク</t>
    </rPh>
    <rPh sb="11" eb="12">
      <t>リツ</t>
    </rPh>
    <rPh sb="14" eb="16">
      <t>レイワ</t>
    </rPh>
    <rPh sb="17" eb="19">
      <t>ネンド</t>
    </rPh>
    <rPh sb="20" eb="21">
      <t>ホウ</t>
    </rPh>
    <rPh sb="21" eb="23">
      <t>テキヨウ</t>
    </rPh>
    <rPh sb="25" eb="27">
      <t>ケイカ</t>
    </rPh>
    <rPh sb="27" eb="29">
      <t>ネンスウ</t>
    </rPh>
    <rPh sb="30" eb="31">
      <t>アサ</t>
    </rPh>
    <rPh sb="60" eb="62">
      <t>カンキョ</t>
    </rPh>
    <rPh sb="62" eb="65">
      <t>ロウキュウカ</t>
    </rPh>
    <rPh sb="65" eb="66">
      <t>リツ</t>
    </rPh>
    <rPh sb="68" eb="71">
      <t>ショウライテキ</t>
    </rPh>
    <rPh sb="73" eb="75">
      <t>タイヨウ</t>
    </rPh>
    <rPh sb="75" eb="77">
      <t>ネンスウ</t>
    </rPh>
    <rPh sb="78" eb="79">
      <t>タッ</t>
    </rPh>
    <rPh sb="86" eb="88">
      <t>カイチク</t>
    </rPh>
    <rPh sb="88" eb="90">
      <t>コウシン</t>
    </rPh>
    <rPh sb="90" eb="92">
      <t>ジキ</t>
    </rPh>
    <rPh sb="93" eb="94">
      <t>ムカ</t>
    </rPh>
    <rPh sb="96" eb="98">
      <t>カンキョ</t>
    </rPh>
    <rPh sb="99" eb="101">
      <t>ゾウカ</t>
    </rPh>
    <rPh sb="104" eb="105">
      <t>カンガ</t>
    </rPh>
    <rPh sb="112" eb="114">
      <t>ヨボウ</t>
    </rPh>
    <rPh sb="114" eb="116">
      <t>アンゼン</t>
    </rPh>
    <rPh sb="120" eb="122">
      <t>シュウゼン</t>
    </rPh>
    <rPh sb="123" eb="126">
      <t>ジギョウヒ</t>
    </rPh>
    <rPh sb="127" eb="130">
      <t>ヘイジュンカ</t>
    </rPh>
    <rPh sb="131" eb="132">
      <t>ハカ</t>
    </rPh>
    <rPh sb="139" eb="141">
      <t>カンキョ</t>
    </rPh>
    <rPh sb="141" eb="143">
      <t>カイゼン</t>
    </rPh>
    <rPh sb="143" eb="144">
      <t>リツ</t>
    </rPh>
    <rPh sb="146" eb="148">
      <t>ゲンザイ</t>
    </rPh>
    <rPh sb="158" eb="160">
      <t>ケイカク</t>
    </rPh>
    <rPh sb="161" eb="162">
      <t>モト</t>
    </rPh>
    <rPh sb="165" eb="167">
      <t>チョウサ</t>
    </rPh>
    <rPh sb="168" eb="170">
      <t>テンケン</t>
    </rPh>
    <rPh sb="171" eb="173">
      <t>ジッシ</t>
    </rPh>
    <rPh sb="177" eb="179">
      <t>ヨテイ</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</si>
  <si>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</si>
  <si>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</si>
  <si>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</si>
  <si>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</si>
  <si>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</si>
  <si>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</si>
  <si>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</si>
  <si>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</si>
  <si>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</si>
  <si>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</si>
  <si>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</si>
  <si>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</si>
  <si>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</si>
  <si>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</si>
  <si>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</si>
  <si>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</si>
  <si>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</si>
  <si>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</si>
  <si>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</si>
  <si>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</si>
  <si>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</si>
  <si>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</si>
  <si>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</si>
  <si>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</si>
  <si>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</si>
  <si>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</si>
  <si>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</si>
  <si>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</si>
  <si>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</si>
  <si>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</si>
  <si>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</si>
  <si>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</si>
  <si>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</si>
  <si>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</si>
  <si>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</si>
  <si>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</si>
  <si>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</si>
  <si>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</si>
  <si>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</si>
  <si>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</si>
  <si>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</si>
  <si>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</si>
  <si>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</si>
  <si>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</si>
  <si>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</si>
  <si>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</si>
  <si>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</si>
  <si>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令和2年度より企業会計へ移行し、健全な下水道事業経営を保たれているといえる。しかしながら、経営の効率性については、類似団体平均と比較して下回っている指標も多くなってきていることから、適正な使用料収入の確保、汚水処理費の削減及び接続率向上のための継続的な啓発活動が必要である。今後は、管渠の老朽化による改築更新が増加し、人口減少により使用料収入の減少が見込まれることから、経営戦略やストックマネジメント計画に基づき投資規模と収益水準に注視しつつ、事業を実施する必要がある。</t>
    <rPh sb="0" eb="2">
      <t>レイワ</t>
    </rPh>
    <rPh sb="3" eb="5">
      <t>ネンド</t>
    </rPh>
    <rPh sb="7" eb="9">
      <t>キギョウ</t>
    </rPh>
    <rPh sb="9" eb="11">
      <t>カイケイ</t>
    </rPh>
    <rPh sb="12" eb="14">
      <t>イコウ</t>
    </rPh>
    <rPh sb="16" eb="18">
      <t>ケンゼン</t>
    </rPh>
    <rPh sb="19" eb="22">
      <t>ゲスイドウ</t>
    </rPh>
    <rPh sb="22" eb="24">
      <t>ジギョウ</t>
    </rPh>
    <rPh sb="24" eb="26">
      <t>ケイエイ</t>
    </rPh>
    <rPh sb="27" eb="28">
      <t>タモ</t>
    </rPh>
    <rPh sb="45" eb="47">
      <t>ケイエイ</t>
    </rPh>
    <rPh sb="48" eb="51">
      <t>コウリツセイ</t>
    </rPh>
    <rPh sb="57" eb="59">
      <t>ルイジ</t>
    </rPh>
    <rPh sb="59" eb="61">
      <t>ダンタイ</t>
    </rPh>
    <rPh sb="61" eb="63">
      <t>ヘイキン</t>
    </rPh>
    <rPh sb="64" eb="66">
      <t>ヒカク</t>
    </rPh>
    <rPh sb="68" eb="70">
      <t>シタマワ</t>
    </rPh>
    <rPh sb="74" eb="76">
      <t>シヒョウ</t>
    </rPh>
    <rPh sb="77" eb="78">
      <t>オオ</t>
    </rPh>
    <rPh sb="91" eb="93">
      <t>テキセイ</t>
    </rPh>
    <rPh sb="94" eb="97">
      <t>シヨウリョウ</t>
    </rPh>
    <rPh sb="97" eb="99">
      <t>シュウニュウ</t>
    </rPh>
    <rPh sb="100" eb="102">
      <t>カクホ</t>
    </rPh>
    <rPh sb="103" eb="105">
      <t>オスイ</t>
    </rPh>
    <rPh sb="105" eb="107">
      <t>ショリ</t>
    </rPh>
    <rPh sb="107" eb="108">
      <t>ヒ</t>
    </rPh>
    <rPh sb="109" eb="111">
      <t>サクゲン</t>
    </rPh>
    <rPh sb="111" eb="112">
      <t>オヨ</t>
    </rPh>
    <rPh sb="113" eb="115">
      <t>セツゾク</t>
    </rPh>
    <rPh sb="115" eb="116">
      <t>リツ</t>
    </rPh>
    <rPh sb="116" eb="118">
      <t>コウジョウ</t>
    </rPh>
    <rPh sb="122" eb="125">
      <t>ケイゾクテキ</t>
    </rPh>
    <rPh sb="126" eb="128">
      <t>ケイハツ</t>
    </rPh>
    <rPh sb="128" eb="130">
      <t>カツドウ</t>
    </rPh>
    <rPh sb="131" eb="133">
      <t>ヒツヨウ</t>
    </rPh>
    <rPh sb="137" eb="139">
      <t>コンゴ</t>
    </rPh>
    <rPh sb="141" eb="143">
      <t>カンキョ</t>
    </rPh>
    <rPh sb="144" eb="147">
      <t>ロウキュウカ</t>
    </rPh>
    <rPh sb="150" eb="152">
      <t>カイチク</t>
    </rPh>
    <rPh sb="152" eb="154">
      <t>コウシン</t>
    </rPh>
    <rPh sb="155" eb="157">
      <t>ゾウカ</t>
    </rPh>
    <rPh sb="159" eb="161">
      <t>ジンコウ</t>
    </rPh>
    <rPh sb="161" eb="163">
      <t>ゲンショウ</t>
    </rPh>
    <rPh sb="166" eb="169">
      <t>シヨウリョウ</t>
    </rPh>
    <rPh sb="169" eb="171">
      <t>シュウニュウ</t>
    </rPh>
    <rPh sb="172" eb="174">
      <t>ゲンショウ</t>
    </rPh>
    <rPh sb="175" eb="177">
      <t>ミコ</t>
    </rPh>
    <rPh sb="185" eb="187">
      <t>ケイエイ</t>
    </rPh>
    <rPh sb="187" eb="189">
      <t>センリャク</t>
    </rPh>
    <rPh sb="200" eb="202">
      <t>ケイカク</t>
    </rPh>
    <rPh sb="203" eb="204">
      <t>モト</t>
    </rPh>
    <rPh sb="206" eb="208">
      <t>トウシ</t>
    </rPh>
    <rPh sb="208" eb="210">
      <t>キボ</t>
    </rPh>
    <rPh sb="211" eb="213">
      <t>シュウエキ</t>
    </rPh>
    <rPh sb="213" eb="215">
      <t>スイジュン</t>
    </rPh>
    <rPh sb="216" eb="218">
      <t>チュウシ</t>
    </rPh>
    <rPh sb="222" eb="224">
      <t>ジギョウ</t>
    </rPh>
    <rPh sb="225" eb="227">
      <t>ジッシ</t>
    </rPh>
    <rPh sb="229" eb="231">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</si>
</sst>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8" fillId="0" borderId="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0.39</c:v>
                </c:pt>
                <c:pt idx="2">
                  <c:v>0.1</c:v>
                </c:pt>
                <c:pt idx="3">
                  <c:v>8.e-002</c:v>
                </c:pt>
                <c:pt idx="4">
                  <c:v>6.e-002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42.4</c:v>
                </c:pt>
                <c:pt idx="2">
                  <c:v>42.28</c:v>
                </c:pt>
                <c:pt idx="3">
                  <c:v>41.06</c:v>
                </c:pt>
                <c:pt idx="4">
                  <c:v>42.09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55.61</c:v>
                </c:pt>
                <c:pt idx="2">
                  <c:v>54.36</c:v>
                </c:pt>
                <c:pt idx="3">
                  <c:v>53.15</c:v>
                </c:pt>
                <c:pt idx="4">
                  <c:v>55.68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84.19</c:v>
                </c:pt>
                <c:pt idx="2">
                  <c:v>84.34</c:v>
                </c:pt>
                <c:pt idx="3">
                  <c:v>84.34</c:v>
                </c:pt>
                <c:pt idx="4">
                  <c:v>84.73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102.76</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105.78</c:v>
                </c:pt>
                <c:pt idx="2">
                  <c:v>106.09</c:v>
                </c:pt>
                <c:pt idx="3">
                  <c:v>106.44</c:v>
                </c:pt>
                <c:pt idx="4">
                  <c:v>107.11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2.61</c:v>
                </c:pt>
                <c:pt idx="2">
                  <c:v>5.23</c:v>
                </c:pt>
                <c:pt idx="3">
                  <c:v>7.75</c:v>
                </c:pt>
                <c:pt idx="4">
                  <c:v>10.16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21.36</c:v>
                </c:pt>
                <c:pt idx="2">
                  <c:v>22.79</c:v>
                </c:pt>
                <c:pt idx="3">
                  <c:v>24.8</c:v>
                </c:pt>
                <c:pt idx="4">
                  <c:v>26.77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1.e-002</c:v>
                </c:pt>
                <c:pt idx="2">
                  <c:v>1.e-002</c:v>
                </c:pt>
                <c:pt idx="3">
                  <c:v>2.e-002</c:v>
                </c:pt>
                <c:pt idx="4">
                  <c:v>7.0000000000000007e-002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63.96</c:v>
                </c:pt>
                <c:pt idx="2">
                  <c:v>69.42</c:v>
                </c:pt>
                <c:pt idx="3">
                  <c:v>72.86</c:v>
                </c:pt>
                <c:pt idx="4">
                  <c:v>69.540000000000006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8.6300000000000008</c:v>
                </c:pt>
                <c:pt idx="2">
                  <c:v>10.26</c:v>
                </c:pt>
                <c:pt idx="3">
                  <c:v>12.74</c:v>
                </c:pt>
                <c:pt idx="4">
                  <c:v>17.79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44.24</c:v>
                </c:pt>
                <c:pt idx="2">
                  <c:v>43.07</c:v>
                </c:pt>
                <c:pt idx="3">
                  <c:v>45.42</c:v>
                </c:pt>
                <c:pt idx="4">
                  <c:v>50.63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210.85</c:v>
                </c:pt>
                <c:pt idx="2">
                  <c:v>197.01</c:v>
                </c:pt>
                <c:pt idx="3">
                  <c:v>32.450000000000003</c:v>
                </c:pt>
                <c:pt idx="4">
                  <c:v>68.91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1258.43</c:v>
                </c:pt>
                <c:pt idx="2">
                  <c:v>1163.75</c:v>
                </c:pt>
                <c:pt idx="3">
                  <c:v>1195.47</c:v>
                </c:pt>
                <c:pt idx="4">
                  <c:v>1168.69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60.45</c:v>
                </c:pt>
                <c:pt idx="2">
                  <c:v>64.08</c:v>
                </c:pt>
                <c:pt idx="3">
                  <c:v>67.73</c:v>
                </c:pt>
                <c:pt idx="4">
                  <c:v>68.849999999999994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73.36</c:v>
                </c:pt>
                <c:pt idx="2">
                  <c:v>72.599999999999994</c:v>
                </c:pt>
                <c:pt idx="3">
                  <c:v>69.430000000000007</c:v>
                </c:pt>
                <c:pt idx="4">
                  <c:v>70.709999999999994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262.18</c:v>
                </c:pt>
                <c:pt idx="2">
                  <c:v>247.05</c:v>
                </c:pt>
                <c:pt idx="3">
                  <c:v>231.5</c:v>
                </c:pt>
                <c:pt idx="4">
                  <c:v>230.12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224.88</c:v>
                </c:pt>
                <c:pt idx="2">
                  <c:v>228.64</c:v>
                </c:pt>
                <c:pt idx="3">
                  <c:v>239.46</c:v>
                </c:pt>
                <c:pt idx="4">
                  <c:v>233.15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【65.73】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【48.91】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【1,156.82】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【43.28】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【215.73】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【75.33】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【29.62】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【0.11】</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70" zoomScaleNormal="70" workbookViewId="0">
      <selection activeCell="BL47" sqref="BL47:BZ63"/>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古河市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11</v>
      </c>
      <c r="C7" s="5"/>
      <c r="D7" s="5"/>
      <c r="E7" s="5"/>
      <c r="F7" s="5"/>
      <c r="G7" s="5"/>
      <c r="H7" s="5"/>
      <c r="I7" s="5" t="s">
        <v>19</v>
      </c>
      <c r="J7" s="5"/>
      <c r="K7" s="5"/>
      <c r="L7" s="5"/>
      <c r="M7" s="5"/>
      <c r="N7" s="5"/>
      <c r="O7" s="5"/>
      <c r="P7" s="5" t="s">
        <v>10</v>
      </c>
      <c r="Q7" s="5"/>
      <c r="R7" s="5"/>
      <c r="S7" s="5"/>
      <c r="T7" s="5"/>
      <c r="U7" s="5"/>
      <c r="V7" s="5"/>
      <c r="W7" s="5" t="s">
        <v>1</v>
      </c>
      <c r="X7" s="5"/>
      <c r="Y7" s="5"/>
      <c r="Z7" s="5"/>
      <c r="AA7" s="5"/>
      <c r="AB7" s="5"/>
      <c r="AC7" s="5"/>
      <c r="AD7" s="5" t="s">
        <v>9</v>
      </c>
      <c r="AE7" s="5"/>
      <c r="AF7" s="5"/>
      <c r="AG7" s="5"/>
      <c r="AH7" s="5"/>
      <c r="AI7" s="5"/>
      <c r="AJ7" s="5"/>
      <c r="AK7" s="3"/>
      <c r="AL7" s="5" t="s">
        <v>20</v>
      </c>
      <c r="AM7" s="5"/>
      <c r="AN7" s="5"/>
      <c r="AO7" s="5"/>
      <c r="AP7" s="5"/>
      <c r="AQ7" s="5"/>
      <c r="AR7" s="5"/>
      <c r="AS7" s="5"/>
      <c r="AT7" s="5" t="s">
        <v>15</v>
      </c>
      <c r="AU7" s="5"/>
      <c r="AV7" s="5"/>
      <c r="AW7" s="5"/>
      <c r="AX7" s="5"/>
      <c r="AY7" s="5"/>
      <c r="AZ7" s="5"/>
      <c r="BA7" s="5"/>
      <c r="BB7" s="5" t="s">
        <v>21</v>
      </c>
      <c r="BC7" s="5"/>
      <c r="BD7" s="5"/>
      <c r="BE7" s="5"/>
      <c r="BF7" s="5"/>
      <c r="BG7" s="5"/>
      <c r="BH7" s="5"/>
      <c r="BI7" s="5"/>
      <c r="BJ7" s="3"/>
      <c r="BK7" s="3"/>
      <c r="BL7" s="26" t="s">
        <v>22</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140499</v>
      </c>
      <c r="AM8" s="21"/>
      <c r="AN8" s="21"/>
      <c r="AO8" s="21"/>
      <c r="AP8" s="21"/>
      <c r="AQ8" s="21"/>
      <c r="AR8" s="21"/>
      <c r="AS8" s="21"/>
      <c r="AT8" s="7">
        <f>データ!T6</f>
        <v>123.58</v>
      </c>
      <c r="AU8" s="7"/>
      <c r="AV8" s="7"/>
      <c r="AW8" s="7"/>
      <c r="AX8" s="7"/>
      <c r="AY8" s="7"/>
      <c r="AZ8" s="7"/>
      <c r="BA8" s="7"/>
      <c r="BB8" s="7">
        <f>データ!U6</f>
        <v>1136.9100000000001</v>
      </c>
      <c r="BC8" s="7"/>
      <c r="BD8" s="7"/>
      <c r="BE8" s="7"/>
      <c r="BF8" s="7"/>
      <c r="BG8" s="7"/>
      <c r="BH8" s="7"/>
      <c r="BI8" s="7"/>
      <c r="BJ8" s="3"/>
      <c r="BK8" s="3"/>
      <c r="BL8" s="27" t="s">
        <v>18</v>
      </c>
      <c r="BM8" s="39"/>
      <c r="BN8" s="48" t="s">
        <v>24</v>
      </c>
      <c r="BO8" s="48"/>
      <c r="BP8" s="48"/>
      <c r="BQ8" s="48"/>
      <c r="BR8" s="48"/>
      <c r="BS8" s="48"/>
      <c r="BT8" s="48"/>
      <c r="BU8" s="48"/>
      <c r="BV8" s="48"/>
      <c r="BW8" s="48"/>
      <c r="BX8" s="48"/>
      <c r="BY8" s="52"/>
    </row>
    <row r="9" spans="1:78" ht="18.75" customHeight="1">
      <c r="A9" s="2"/>
      <c r="B9" s="5" t="s">
        <v>26</v>
      </c>
      <c r="C9" s="5"/>
      <c r="D9" s="5"/>
      <c r="E9" s="5"/>
      <c r="F9" s="5"/>
      <c r="G9" s="5"/>
      <c r="H9" s="5"/>
      <c r="I9" s="5" t="s">
        <v>27</v>
      </c>
      <c r="J9" s="5"/>
      <c r="K9" s="5"/>
      <c r="L9" s="5"/>
      <c r="M9" s="5"/>
      <c r="N9" s="5"/>
      <c r="O9" s="5"/>
      <c r="P9" s="5" t="s">
        <v>29</v>
      </c>
      <c r="Q9" s="5"/>
      <c r="R9" s="5"/>
      <c r="S9" s="5"/>
      <c r="T9" s="5"/>
      <c r="U9" s="5"/>
      <c r="V9" s="5"/>
      <c r="W9" s="5" t="s">
        <v>30</v>
      </c>
      <c r="X9" s="5"/>
      <c r="Y9" s="5"/>
      <c r="Z9" s="5"/>
      <c r="AA9" s="5"/>
      <c r="AB9" s="5"/>
      <c r="AC9" s="5"/>
      <c r="AD9" s="5" t="s">
        <v>25</v>
      </c>
      <c r="AE9" s="5"/>
      <c r="AF9" s="5"/>
      <c r="AG9" s="5"/>
      <c r="AH9" s="5"/>
      <c r="AI9" s="5"/>
      <c r="AJ9" s="5"/>
      <c r="AK9" s="3"/>
      <c r="AL9" s="5" t="s">
        <v>33</v>
      </c>
      <c r="AM9" s="5"/>
      <c r="AN9" s="5"/>
      <c r="AO9" s="5"/>
      <c r="AP9" s="5"/>
      <c r="AQ9" s="5"/>
      <c r="AR9" s="5"/>
      <c r="AS9" s="5"/>
      <c r="AT9" s="5" t="s">
        <v>34</v>
      </c>
      <c r="AU9" s="5"/>
      <c r="AV9" s="5"/>
      <c r="AW9" s="5"/>
      <c r="AX9" s="5"/>
      <c r="AY9" s="5"/>
      <c r="AZ9" s="5"/>
      <c r="BA9" s="5"/>
      <c r="BB9" s="5" t="s">
        <v>5</v>
      </c>
      <c r="BC9" s="5"/>
      <c r="BD9" s="5"/>
      <c r="BE9" s="5"/>
      <c r="BF9" s="5"/>
      <c r="BG9" s="5"/>
      <c r="BH9" s="5"/>
      <c r="BI9" s="5"/>
      <c r="BJ9" s="3"/>
      <c r="BK9" s="3"/>
      <c r="BL9" s="28" t="s">
        <v>35</v>
      </c>
      <c r="BM9" s="40"/>
      <c r="BN9" s="49" t="s">
        <v>37</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54.35</v>
      </c>
      <c r="J10" s="7"/>
      <c r="K10" s="7"/>
      <c r="L10" s="7"/>
      <c r="M10" s="7"/>
      <c r="N10" s="7"/>
      <c r="O10" s="7"/>
      <c r="P10" s="7">
        <f>データ!P6</f>
        <v>2.1800000000000002</v>
      </c>
      <c r="Q10" s="7"/>
      <c r="R10" s="7"/>
      <c r="S10" s="7"/>
      <c r="T10" s="7"/>
      <c r="U10" s="7"/>
      <c r="V10" s="7"/>
      <c r="W10" s="7">
        <f>データ!Q6</f>
        <v>86.71</v>
      </c>
      <c r="X10" s="7"/>
      <c r="Y10" s="7"/>
      <c r="Z10" s="7"/>
      <c r="AA10" s="7"/>
      <c r="AB10" s="7"/>
      <c r="AC10" s="7"/>
      <c r="AD10" s="21">
        <f>データ!R6</f>
        <v>3190</v>
      </c>
      <c r="AE10" s="21"/>
      <c r="AF10" s="21"/>
      <c r="AG10" s="21"/>
      <c r="AH10" s="21"/>
      <c r="AI10" s="21"/>
      <c r="AJ10" s="21"/>
      <c r="AK10" s="2"/>
      <c r="AL10" s="21">
        <f>データ!V6</f>
        <v>3055</v>
      </c>
      <c r="AM10" s="21"/>
      <c r="AN10" s="21"/>
      <c r="AO10" s="21"/>
      <c r="AP10" s="21"/>
      <c r="AQ10" s="21"/>
      <c r="AR10" s="21"/>
      <c r="AS10" s="21"/>
      <c r="AT10" s="7">
        <f>データ!W6</f>
        <v>1.51</v>
      </c>
      <c r="AU10" s="7"/>
      <c r="AV10" s="7"/>
      <c r="AW10" s="7"/>
      <c r="AX10" s="7"/>
      <c r="AY10" s="7"/>
      <c r="AZ10" s="7"/>
      <c r="BA10" s="7"/>
      <c r="BB10" s="7">
        <f>データ!X6</f>
        <v>2023.18</v>
      </c>
      <c r="BC10" s="7"/>
      <c r="BD10" s="7"/>
      <c r="BE10" s="7"/>
      <c r="BF10" s="7"/>
      <c r="BG10" s="7"/>
      <c r="BH10" s="7"/>
      <c r="BI10" s="7"/>
      <c r="BJ10" s="2"/>
      <c r="BK10" s="2"/>
      <c r="BL10" s="29" t="s">
        <v>38</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32</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7</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5"/>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5"/>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5"/>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5"/>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5"/>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5"/>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5"/>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5"/>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5"/>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5"/>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5"/>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5"/>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5"/>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5"/>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5"/>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5"/>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5"/>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5"/>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5"/>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5"/>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5"/>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5"/>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5"/>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5"/>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5"/>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5"/>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5"/>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6"/>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65</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7"/>
      <c r="BN59" s="47"/>
      <c r="BO59" s="47"/>
      <c r="BP59" s="47"/>
      <c r="BQ59" s="47"/>
      <c r="BR59" s="47"/>
      <c r="BS59" s="47"/>
      <c r="BT59" s="47"/>
      <c r="BU59" s="47"/>
      <c r="BV59" s="47"/>
      <c r="BW59" s="47"/>
      <c r="BX59" s="47"/>
      <c r="BY59" s="47"/>
      <c r="BZ59" s="59"/>
    </row>
    <row r="60" spans="1:78" ht="13.5" customHeight="1">
      <c r="A60" s="2"/>
      <c r="B60" s="9" t="s">
        <v>14</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13</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12</v>
      </c>
      <c r="J84" s="12" t="s">
        <v>50</v>
      </c>
      <c r="K84" s="12" t="s">
        <v>51</v>
      </c>
      <c r="L84" s="12" t="s">
        <v>4</v>
      </c>
      <c r="M84" s="12" t="s">
        <v>36</v>
      </c>
      <c r="N84" s="12" t="s">
        <v>53</v>
      </c>
      <c r="O84" s="12" t="s">
        <v>55</v>
      </c>
    </row>
    <row r="85" spans="1:78" hidden="1">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6qlPS8+4tuCUgMHZL6BI826ivO2VkZO+13bSIMqN4PdFCGv8uyUdD0MLr1Lg298Qq78iX1y8MVAeuQh3ENQi0A==" saltValue="ofLUHSbnI8HeOSrRdMD5F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23</v>
      </c>
      <c r="B3" s="64" t="s">
        <v>2</v>
      </c>
      <c r="C3" s="64" t="s">
        <v>59</v>
      </c>
      <c r="D3" s="64" t="s">
        <v>60</v>
      </c>
      <c r="E3" s="64" t="s">
        <v>8</v>
      </c>
      <c r="F3" s="64" t="s">
        <v>6</v>
      </c>
      <c r="G3" s="64" t="s">
        <v>28</v>
      </c>
      <c r="H3" s="70" t="s">
        <v>61</v>
      </c>
      <c r="I3" s="73"/>
      <c r="J3" s="73"/>
      <c r="K3" s="73"/>
      <c r="L3" s="73"/>
      <c r="M3" s="73"/>
      <c r="N3" s="73"/>
      <c r="O3" s="73"/>
      <c r="P3" s="73"/>
      <c r="Q3" s="73"/>
      <c r="R3" s="73"/>
      <c r="S3" s="73"/>
      <c r="T3" s="73"/>
      <c r="U3" s="73"/>
      <c r="V3" s="73"/>
      <c r="W3" s="73"/>
      <c r="X3" s="78"/>
      <c r="Y3" s="81"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52</v>
      </c>
      <c r="Z4" s="82"/>
      <c r="AA4" s="82"/>
      <c r="AB4" s="82"/>
      <c r="AC4" s="82"/>
      <c r="AD4" s="82"/>
      <c r="AE4" s="82"/>
      <c r="AF4" s="82"/>
      <c r="AG4" s="82"/>
      <c r="AH4" s="82"/>
      <c r="AI4" s="82"/>
      <c r="AJ4" s="82" t="s">
        <v>46</v>
      </c>
      <c r="AK4" s="82"/>
      <c r="AL4" s="82"/>
      <c r="AM4" s="82"/>
      <c r="AN4" s="82"/>
      <c r="AO4" s="82"/>
      <c r="AP4" s="82"/>
      <c r="AQ4" s="82"/>
      <c r="AR4" s="82"/>
      <c r="AS4" s="82"/>
      <c r="AT4" s="82"/>
      <c r="AU4" s="82" t="s">
        <v>31</v>
      </c>
      <c r="AV4" s="82"/>
      <c r="AW4" s="82"/>
      <c r="AX4" s="82"/>
      <c r="AY4" s="82"/>
      <c r="AZ4" s="82"/>
      <c r="BA4" s="82"/>
      <c r="BB4" s="82"/>
      <c r="BC4" s="82"/>
      <c r="BD4" s="82"/>
      <c r="BE4" s="82"/>
      <c r="BF4" s="82" t="s">
        <v>64</v>
      </c>
      <c r="BG4" s="82"/>
      <c r="BH4" s="82"/>
      <c r="BI4" s="82"/>
      <c r="BJ4" s="82"/>
      <c r="BK4" s="82"/>
      <c r="BL4" s="82"/>
      <c r="BM4" s="82"/>
      <c r="BN4" s="82"/>
      <c r="BO4" s="82"/>
      <c r="BP4" s="82"/>
      <c r="BQ4" s="82" t="s">
        <v>0</v>
      </c>
      <c r="BR4" s="82"/>
      <c r="BS4" s="82"/>
      <c r="BT4" s="82"/>
      <c r="BU4" s="82"/>
      <c r="BV4" s="82"/>
      <c r="BW4" s="82"/>
      <c r="BX4" s="82"/>
      <c r="BY4" s="82"/>
      <c r="BZ4" s="82"/>
      <c r="CA4" s="82"/>
      <c r="CB4" s="82" t="s">
        <v>63</v>
      </c>
      <c r="CC4" s="82"/>
      <c r="CD4" s="82"/>
      <c r="CE4" s="82"/>
      <c r="CF4" s="82"/>
      <c r="CG4" s="82"/>
      <c r="CH4" s="82"/>
      <c r="CI4" s="82"/>
      <c r="CJ4" s="82"/>
      <c r="CK4" s="82"/>
      <c r="CL4" s="82"/>
      <c r="CM4" s="82" t="s">
        <v>67</v>
      </c>
      <c r="CN4" s="82"/>
      <c r="CO4" s="82"/>
      <c r="CP4" s="82"/>
      <c r="CQ4" s="82"/>
      <c r="CR4" s="82"/>
      <c r="CS4" s="82"/>
      <c r="CT4" s="82"/>
      <c r="CU4" s="82"/>
      <c r="CV4" s="82"/>
      <c r="CW4" s="82"/>
      <c r="CX4" s="82" t="s">
        <v>68</v>
      </c>
      <c r="CY4" s="82"/>
      <c r="CZ4" s="82"/>
      <c r="DA4" s="82"/>
      <c r="DB4" s="82"/>
      <c r="DC4" s="82"/>
      <c r="DD4" s="82"/>
      <c r="DE4" s="82"/>
      <c r="DF4" s="82"/>
      <c r="DG4" s="82"/>
      <c r="DH4" s="82"/>
      <c r="DI4" s="82" t="s">
        <v>69</v>
      </c>
      <c r="DJ4" s="82"/>
      <c r="DK4" s="82"/>
      <c r="DL4" s="82"/>
      <c r="DM4" s="82"/>
      <c r="DN4" s="82"/>
      <c r="DO4" s="82"/>
      <c r="DP4" s="82"/>
      <c r="DQ4" s="82"/>
      <c r="DR4" s="82"/>
      <c r="DS4" s="82"/>
      <c r="DT4" s="82" t="s">
        <v>70</v>
      </c>
      <c r="DU4" s="82"/>
      <c r="DV4" s="82"/>
      <c r="DW4" s="82"/>
      <c r="DX4" s="82"/>
      <c r="DY4" s="82"/>
      <c r="DZ4" s="82"/>
      <c r="EA4" s="82"/>
      <c r="EB4" s="82"/>
      <c r="EC4" s="82"/>
      <c r="ED4" s="82"/>
      <c r="EE4" s="82" t="s">
        <v>71</v>
      </c>
      <c r="EF4" s="82"/>
      <c r="EG4" s="82"/>
      <c r="EH4" s="82"/>
      <c r="EI4" s="82"/>
      <c r="EJ4" s="82"/>
      <c r="EK4" s="82"/>
      <c r="EL4" s="82"/>
      <c r="EM4" s="82"/>
      <c r="EN4" s="82"/>
      <c r="EO4" s="82"/>
    </row>
    <row r="5" spans="1:148">
      <c r="A5" s="62" t="s">
        <v>72</v>
      </c>
      <c r="B5" s="66"/>
      <c r="C5" s="66"/>
      <c r="D5" s="66"/>
      <c r="E5" s="66"/>
      <c r="F5" s="66"/>
      <c r="G5" s="66"/>
      <c r="H5" s="72" t="s">
        <v>58</v>
      </c>
      <c r="I5" s="72" t="s">
        <v>73</v>
      </c>
      <c r="J5" s="72" t="s">
        <v>74</v>
      </c>
      <c r="K5" s="72" t="s">
        <v>75</v>
      </c>
      <c r="L5" s="72" t="s">
        <v>76</v>
      </c>
      <c r="M5" s="72" t="s">
        <v>9</v>
      </c>
      <c r="N5" s="72" t="s">
        <v>77</v>
      </c>
      <c r="O5" s="72" t="s">
        <v>78</v>
      </c>
      <c r="P5" s="72" t="s">
        <v>79</v>
      </c>
      <c r="Q5" s="72" t="s">
        <v>80</v>
      </c>
      <c r="R5" s="72" t="s">
        <v>81</v>
      </c>
      <c r="S5" s="72" t="s">
        <v>82</v>
      </c>
      <c r="T5" s="72" t="s">
        <v>83</v>
      </c>
      <c r="U5" s="72" t="s">
        <v>66</v>
      </c>
      <c r="V5" s="72" t="s">
        <v>84</v>
      </c>
      <c r="W5" s="72" t="s">
        <v>85</v>
      </c>
      <c r="X5" s="72" t="s">
        <v>86</v>
      </c>
      <c r="Y5" s="72" t="s">
        <v>87</v>
      </c>
      <c r="Z5" s="72" t="s">
        <v>88</v>
      </c>
      <c r="AA5" s="72" t="s">
        <v>89</v>
      </c>
      <c r="AB5" s="72" t="s">
        <v>90</v>
      </c>
      <c r="AC5" s="72" t="s">
        <v>91</v>
      </c>
      <c r="AD5" s="72" t="s">
        <v>93</v>
      </c>
      <c r="AE5" s="72" t="s">
        <v>94</v>
      </c>
      <c r="AF5" s="72" t="s">
        <v>95</v>
      </c>
      <c r="AG5" s="72" t="s">
        <v>96</v>
      </c>
      <c r="AH5" s="72" t="s">
        <v>97</v>
      </c>
      <c r="AI5" s="72" t="s">
        <v>45</v>
      </c>
      <c r="AJ5" s="72" t="s">
        <v>87</v>
      </c>
      <c r="AK5" s="72" t="s">
        <v>88</v>
      </c>
      <c r="AL5" s="72" t="s">
        <v>89</v>
      </c>
      <c r="AM5" s="72" t="s">
        <v>90</v>
      </c>
      <c r="AN5" s="72" t="s">
        <v>91</v>
      </c>
      <c r="AO5" s="72" t="s">
        <v>93</v>
      </c>
      <c r="AP5" s="72" t="s">
        <v>94</v>
      </c>
      <c r="AQ5" s="72" t="s">
        <v>95</v>
      </c>
      <c r="AR5" s="72" t="s">
        <v>96</v>
      </c>
      <c r="AS5" s="72" t="s">
        <v>97</v>
      </c>
      <c r="AT5" s="72" t="s">
        <v>92</v>
      </c>
      <c r="AU5" s="72" t="s">
        <v>87</v>
      </c>
      <c r="AV5" s="72" t="s">
        <v>88</v>
      </c>
      <c r="AW5" s="72" t="s">
        <v>89</v>
      </c>
      <c r="AX5" s="72" t="s">
        <v>90</v>
      </c>
      <c r="AY5" s="72" t="s">
        <v>91</v>
      </c>
      <c r="AZ5" s="72" t="s">
        <v>93</v>
      </c>
      <c r="BA5" s="72" t="s">
        <v>94</v>
      </c>
      <c r="BB5" s="72" t="s">
        <v>95</v>
      </c>
      <c r="BC5" s="72" t="s">
        <v>96</v>
      </c>
      <c r="BD5" s="72" t="s">
        <v>97</v>
      </c>
      <c r="BE5" s="72" t="s">
        <v>92</v>
      </c>
      <c r="BF5" s="72" t="s">
        <v>87</v>
      </c>
      <c r="BG5" s="72" t="s">
        <v>88</v>
      </c>
      <c r="BH5" s="72" t="s">
        <v>89</v>
      </c>
      <c r="BI5" s="72" t="s">
        <v>90</v>
      </c>
      <c r="BJ5" s="72" t="s">
        <v>91</v>
      </c>
      <c r="BK5" s="72" t="s">
        <v>93</v>
      </c>
      <c r="BL5" s="72" t="s">
        <v>94</v>
      </c>
      <c r="BM5" s="72" t="s">
        <v>95</v>
      </c>
      <c r="BN5" s="72" t="s">
        <v>96</v>
      </c>
      <c r="BO5" s="72" t="s">
        <v>97</v>
      </c>
      <c r="BP5" s="72" t="s">
        <v>92</v>
      </c>
      <c r="BQ5" s="72" t="s">
        <v>87</v>
      </c>
      <c r="BR5" s="72" t="s">
        <v>88</v>
      </c>
      <c r="BS5" s="72" t="s">
        <v>89</v>
      </c>
      <c r="BT5" s="72" t="s">
        <v>90</v>
      </c>
      <c r="BU5" s="72" t="s">
        <v>91</v>
      </c>
      <c r="BV5" s="72" t="s">
        <v>93</v>
      </c>
      <c r="BW5" s="72" t="s">
        <v>94</v>
      </c>
      <c r="BX5" s="72" t="s">
        <v>95</v>
      </c>
      <c r="BY5" s="72" t="s">
        <v>96</v>
      </c>
      <c r="BZ5" s="72" t="s">
        <v>97</v>
      </c>
      <c r="CA5" s="72" t="s">
        <v>92</v>
      </c>
      <c r="CB5" s="72" t="s">
        <v>87</v>
      </c>
      <c r="CC5" s="72" t="s">
        <v>88</v>
      </c>
      <c r="CD5" s="72" t="s">
        <v>89</v>
      </c>
      <c r="CE5" s="72" t="s">
        <v>90</v>
      </c>
      <c r="CF5" s="72" t="s">
        <v>91</v>
      </c>
      <c r="CG5" s="72" t="s">
        <v>93</v>
      </c>
      <c r="CH5" s="72" t="s">
        <v>94</v>
      </c>
      <c r="CI5" s="72" t="s">
        <v>95</v>
      </c>
      <c r="CJ5" s="72" t="s">
        <v>96</v>
      </c>
      <c r="CK5" s="72" t="s">
        <v>97</v>
      </c>
      <c r="CL5" s="72" t="s">
        <v>92</v>
      </c>
      <c r="CM5" s="72" t="s">
        <v>87</v>
      </c>
      <c r="CN5" s="72" t="s">
        <v>88</v>
      </c>
      <c r="CO5" s="72" t="s">
        <v>89</v>
      </c>
      <c r="CP5" s="72" t="s">
        <v>90</v>
      </c>
      <c r="CQ5" s="72" t="s">
        <v>91</v>
      </c>
      <c r="CR5" s="72" t="s">
        <v>93</v>
      </c>
      <c r="CS5" s="72" t="s">
        <v>94</v>
      </c>
      <c r="CT5" s="72" t="s">
        <v>95</v>
      </c>
      <c r="CU5" s="72" t="s">
        <v>96</v>
      </c>
      <c r="CV5" s="72" t="s">
        <v>97</v>
      </c>
      <c r="CW5" s="72" t="s">
        <v>92</v>
      </c>
      <c r="CX5" s="72" t="s">
        <v>87</v>
      </c>
      <c r="CY5" s="72" t="s">
        <v>88</v>
      </c>
      <c r="CZ5" s="72" t="s">
        <v>89</v>
      </c>
      <c r="DA5" s="72" t="s">
        <v>90</v>
      </c>
      <c r="DB5" s="72" t="s">
        <v>91</v>
      </c>
      <c r="DC5" s="72" t="s">
        <v>93</v>
      </c>
      <c r="DD5" s="72" t="s">
        <v>94</v>
      </c>
      <c r="DE5" s="72" t="s">
        <v>95</v>
      </c>
      <c r="DF5" s="72" t="s">
        <v>96</v>
      </c>
      <c r="DG5" s="72" t="s">
        <v>97</v>
      </c>
      <c r="DH5" s="72" t="s">
        <v>92</v>
      </c>
      <c r="DI5" s="72" t="s">
        <v>87</v>
      </c>
      <c r="DJ5" s="72" t="s">
        <v>88</v>
      </c>
      <c r="DK5" s="72" t="s">
        <v>89</v>
      </c>
      <c r="DL5" s="72" t="s">
        <v>90</v>
      </c>
      <c r="DM5" s="72" t="s">
        <v>91</v>
      </c>
      <c r="DN5" s="72" t="s">
        <v>93</v>
      </c>
      <c r="DO5" s="72" t="s">
        <v>94</v>
      </c>
      <c r="DP5" s="72" t="s">
        <v>95</v>
      </c>
      <c r="DQ5" s="72" t="s">
        <v>96</v>
      </c>
      <c r="DR5" s="72" t="s">
        <v>97</v>
      </c>
      <c r="DS5" s="72" t="s">
        <v>92</v>
      </c>
      <c r="DT5" s="72" t="s">
        <v>87</v>
      </c>
      <c r="DU5" s="72" t="s">
        <v>88</v>
      </c>
      <c r="DV5" s="72" t="s">
        <v>89</v>
      </c>
      <c r="DW5" s="72" t="s">
        <v>90</v>
      </c>
      <c r="DX5" s="72" t="s">
        <v>91</v>
      </c>
      <c r="DY5" s="72" t="s">
        <v>93</v>
      </c>
      <c r="DZ5" s="72" t="s">
        <v>94</v>
      </c>
      <c r="EA5" s="72" t="s">
        <v>95</v>
      </c>
      <c r="EB5" s="72" t="s">
        <v>96</v>
      </c>
      <c r="EC5" s="72" t="s">
        <v>97</v>
      </c>
      <c r="ED5" s="72" t="s">
        <v>92</v>
      </c>
      <c r="EE5" s="72" t="s">
        <v>87</v>
      </c>
      <c r="EF5" s="72" t="s">
        <v>88</v>
      </c>
      <c r="EG5" s="72" t="s">
        <v>89</v>
      </c>
      <c r="EH5" s="72" t="s">
        <v>90</v>
      </c>
      <c r="EI5" s="72" t="s">
        <v>91</v>
      </c>
      <c r="EJ5" s="72" t="s">
        <v>93</v>
      </c>
      <c r="EK5" s="72" t="s">
        <v>94</v>
      </c>
      <c r="EL5" s="72" t="s">
        <v>95</v>
      </c>
      <c r="EM5" s="72" t="s">
        <v>96</v>
      </c>
      <c r="EN5" s="72" t="s">
        <v>97</v>
      </c>
      <c r="EO5" s="72" t="s">
        <v>92</v>
      </c>
    </row>
    <row r="6" spans="1:148" s="61" customFormat="1">
      <c r="A6" s="62" t="s">
        <v>98</v>
      </c>
      <c r="B6" s="67">
        <f t="shared" ref="B6:X6" si="1">B7</f>
        <v>2023</v>
      </c>
      <c r="C6" s="67">
        <f t="shared" si="1"/>
        <v>82040</v>
      </c>
      <c r="D6" s="67">
        <f t="shared" si="1"/>
        <v>46</v>
      </c>
      <c r="E6" s="67">
        <f t="shared" si="1"/>
        <v>17</v>
      </c>
      <c r="F6" s="67">
        <f t="shared" si="1"/>
        <v>4</v>
      </c>
      <c r="G6" s="67">
        <f t="shared" si="1"/>
        <v>0</v>
      </c>
      <c r="H6" s="67" t="str">
        <f t="shared" si="1"/>
        <v>茨城県　古河市</v>
      </c>
      <c r="I6" s="67" t="str">
        <f t="shared" si="1"/>
        <v>法適用</v>
      </c>
      <c r="J6" s="67" t="str">
        <f t="shared" si="1"/>
        <v>下水道事業</v>
      </c>
      <c r="K6" s="67" t="str">
        <f t="shared" si="1"/>
        <v>特定環境保全公共下水道</v>
      </c>
      <c r="L6" s="67" t="str">
        <f t="shared" si="1"/>
        <v>D2</v>
      </c>
      <c r="M6" s="67" t="str">
        <f t="shared" si="1"/>
        <v>非設置</v>
      </c>
      <c r="N6" s="75" t="str">
        <f t="shared" si="1"/>
        <v>-</v>
      </c>
      <c r="O6" s="75">
        <f t="shared" si="1"/>
        <v>54.35</v>
      </c>
      <c r="P6" s="75">
        <f t="shared" si="1"/>
        <v>2.1800000000000002</v>
      </c>
      <c r="Q6" s="75">
        <f t="shared" si="1"/>
        <v>86.71</v>
      </c>
      <c r="R6" s="75">
        <f t="shared" si="1"/>
        <v>3190</v>
      </c>
      <c r="S6" s="75">
        <f t="shared" si="1"/>
        <v>140499</v>
      </c>
      <c r="T6" s="75">
        <f t="shared" si="1"/>
        <v>123.58</v>
      </c>
      <c r="U6" s="75">
        <f t="shared" si="1"/>
        <v>1136.9100000000001</v>
      </c>
      <c r="V6" s="75">
        <f t="shared" si="1"/>
        <v>3055</v>
      </c>
      <c r="W6" s="75">
        <f t="shared" si="1"/>
        <v>1.51</v>
      </c>
      <c r="X6" s="75">
        <f t="shared" si="1"/>
        <v>2023.18</v>
      </c>
      <c r="Y6" s="83" t="str">
        <f t="shared" ref="Y6:AH6" si="2">IF(Y7="",NA(),Y7)</f>
        <v>-</v>
      </c>
      <c r="Z6" s="83">
        <f t="shared" si="2"/>
        <v>102.76</v>
      </c>
      <c r="AA6" s="83">
        <f t="shared" si="2"/>
        <v>100</v>
      </c>
      <c r="AB6" s="83">
        <f t="shared" si="2"/>
        <v>100</v>
      </c>
      <c r="AC6" s="83">
        <f t="shared" si="2"/>
        <v>100</v>
      </c>
      <c r="AD6" s="83" t="str">
        <f t="shared" si="2"/>
        <v>-</v>
      </c>
      <c r="AE6" s="83">
        <f t="shared" si="2"/>
        <v>105.78</v>
      </c>
      <c r="AF6" s="83">
        <f t="shared" si="2"/>
        <v>106.09</v>
      </c>
      <c r="AG6" s="83">
        <f t="shared" si="2"/>
        <v>106.44</v>
      </c>
      <c r="AH6" s="83">
        <f t="shared" si="2"/>
        <v>107.11</v>
      </c>
      <c r="AI6" s="75" t="str">
        <f>IF(AI7="","",IF(AI7="-","【-】","【"&amp;SUBSTITUTE(TEXT(AI7,"#,##0.00"),"-","△")&amp;"】"))</f>
        <v>【105.09】</v>
      </c>
      <c r="AJ6" s="83" t="str">
        <f t="shared" ref="AJ6:AS6" si="3">IF(AJ7="",NA(),AJ7)</f>
        <v>-</v>
      </c>
      <c r="AK6" s="75">
        <f t="shared" si="3"/>
        <v>0</v>
      </c>
      <c r="AL6" s="75">
        <f t="shared" si="3"/>
        <v>0</v>
      </c>
      <c r="AM6" s="75">
        <f t="shared" si="3"/>
        <v>0</v>
      </c>
      <c r="AN6" s="75">
        <f t="shared" si="3"/>
        <v>0</v>
      </c>
      <c r="AO6" s="83" t="str">
        <f t="shared" si="3"/>
        <v>-</v>
      </c>
      <c r="AP6" s="83">
        <f t="shared" si="3"/>
        <v>63.96</v>
      </c>
      <c r="AQ6" s="83">
        <f t="shared" si="3"/>
        <v>69.42</v>
      </c>
      <c r="AR6" s="83">
        <f t="shared" si="3"/>
        <v>72.86</v>
      </c>
      <c r="AS6" s="83">
        <f t="shared" si="3"/>
        <v>69.540000000000006</v>
      </c>
      <c r="AT6" s="75" t="str">
        <f>IF(AT7="","",IF(AT7="-","【-】","【"&amp;SUBSTITUTE(TEXT(AT7,"#,##0.00"),"-","△")&amp;"】"))</f>
        <v>【65.73】</v>
      </c>
      <c r="AU6" s="83" t="str">
        <f t="shared" ref="AU6:BD6" si="4">IF(AU7="",NA(),AU7)</f>
        <v>-</v>
      </c>
      <c r="AV6" s="83">
        <f t="shared" si="4"/>
        <v>8.6300000000000008</v>
      </c>
      <c r="AW6" s="83">
        <f t="shared" si="4"/>
        <v>10.26</v>
      </c>
      <c r="AX6" s="83">
        <f t="shared" si="4"/>
        <v>12.74</v>
      </c>
      <c r="AY6" s="83">
        <f t="shared" si="4"/>
        <v>17.79</v>
      </c>
      <c r="AZ6" s="83" t="str">
        <f t="shared" si="4"/>
        <v>-</v>
      </c>
      <c r="BA6" s="83">
        <f t="shared" si="4"/>
        <v>44.24</v>
      </c>
      <c r="BB6" s="83">
        <f t="shared" si="4"/>
        <v>43.07</v>
      </c>
      <c r="BC6" s="83">
        <f t="shared" si="4"/>
        <v>45.42</v>
      </c>
      <c r="BD6" s="83">
        <f t="shared" si="4"/>
        <v>50.63</v>
      </c>
      <c r="BE6" s="75" t="str">
        <f>IF(BE7="","",IF(BE7="-","【-】","【"&amp;SUBSTITUTE(TEXT(BE7,"#,##0.00"),"-","△")&amp;"】"))</f>
        <v>【48.91】</v>
      </c>
      <c r="BF6" s="83" t="str">
        <f t="shared" ref="BF6:BO6" si="5">IF(BF7="",NA(),BF7)</f>
        <v>-</v>
      </c>
      <c r="BG6" s="83">
        <f t="shared" si="5"/>
        <v>210.85</v>
      </c>
      <c r="BH6" s="83">
        <f t="shared" si="5"/>
        <v>197.01</v>
      </c>
      <c r="BI6" s="83">
        <f t="shared" si="5"/>
        <v>32.450000000000003</v>
      </c>
      <c r="BJ6" s="83">
        <f t="shared" si="5"/>
        <v>68.91</v>
      </c>
      <c r="BK6" s="83" t="str">
        <f t="shared" si="5"/>
        <v>-</v>
      </c>
      <c r="BL6" s="83">
        <f t="shared" si="5"/>
        <v>1258.43</v>
      </c>
      <c r="BM6" s="83">
        <f t="shared" si="5"/>
        <v>1163.75</v>
      </c>
      <c r="BN6" s="83">
        <f t="shared" si="5"/>
        <v>1195.47</v>
      </c>
      <c r="BO6" s="83">
        <f t="shared" si="5"/>
        <v>1168.69</v>
      </c>
      <c r="BP6" s="75" t="str">
        <f>IF(BP7="","",IF(BP7="-","【-】","【"&amp;SUBSTITUTE(TEXT(BP7,"#,##0.00"),"-","△")&amp;"】"))</f>
        <v>【1,156.82】</v>
      </c>
      <c r="BQ6" s="83" t="str">
        <f t="shared" ref="BQ6:BZ6" si="6">IF(BQ7="",NA(),BQ7)</f>
        <v>-</v>
      </c>
      <c r="BR6" s="83">
        <f t="shared" si="6"/>
        <v>60.45</v>
      </c>
      <c r="BS6" s="83">
        <f t="shared" si="6"/>
        <v>64.08</v>
      </c>
      <c r="BT6" s="83">
        <f t="shared" si="6"/>
        <v>67.73</v>
      </c>
      <c r="BU6" s="83">
        <f t="shared" si="6"/>
        <v>68.849999999999994</v>
      </c>
      <c r="BV6" s="83" t="str">
        <f t="shared" si="6"/>
        <v>-</v>
      </c>
      <c r="BW6" s="83">
        <f t="shared" si="6"/>
        <v>73.36</v>
      </c>
      <c r="BX6" s="83">
        <f t="shared" si="6"/>
        <v>72.599999999999994</v>
      </c>
      <c r="BY6" s="83">
        <f t="shared" si="6"/>
        <v>69.430000000000007</v>
      </c>
      <c r="BZ6" s="83">
        <f t="shared" si="6"/>
        <v>70.709999999999994</v>
      </c>
      <c r="CA6" s="75" t="str">
        <f>IF(CA7="","",IF(CA7="-","【-】","【"&amp;SUBSTITUTE(TEXT(CA7,"#,##0.00"),"-","△")&amp;"】"))</f>
        <v>【75.33】</v>
      </c>
      <c r="CB6" s="83" t="str">
        <f t="shared" ref="CB6:CK6" si="7">IF(CB7="",NA(),CB7)</f>
        <v>-</v>
      </c>
      <c r="CC6" s="83">
        <f t="shared" si="7"/>
        <v>262.18</v>
      </c>
      <c r="CD6" s="83">
        <f t="shared" si="7"/>
        <v>247.05</v>
      </c>
      <c r="CE6" s="83">
        <f t="shared" si="7"/>
        <v>231.5</v>
      </c>
      <c r="CF6" s="83">
        <f t="shared" si="7"/>
        <v>230.12</v>
      </c>
      <c r="CG6" s="83" t="str">
        <f t="shared" si="7"/>
        <v>-</v>
      </c>
      <c r="CH6" s="83">
        <f t="shared" si="7"/>
        <v>224.88</v>
      </c>
      <c r="CI6" s="83">
        <f t="shared" si="7"/>
        <v>228.64</v>
      </c>
      <c r="CJ6" s="83">
        <f t="shared" si="7"/>
        <v>239.46</v>
      </c>
      <c r="CK6" s="83">
        <f t="shared" si="7"/>
        <v>233.15</v>
      </c>
      <c r="CL6" s="75" t="str">
        <f>IF(CL7="","",IF(CL7="-","【-】","【"&amp;SUBSTITUTE(TEXT(CL7,"#,##0.00"),"-","△")&amp;"】"))</f>
        <v>【215.73】</v>
      </c>
      <c r="CM6" s="83" t="str">
        <f t="shared" ref="CM6:CV6" si="8">IF(CM7="",NA(),CM7)</f>
        <v>-</v>
      </c>
      <c r="CN6" s="83" t="str">
        <f t="shared" si="8"/>
        <v>-</v>
      </c>
      <c r="CO6" s="83" t="str">
        <f t="shared" si="8"/>
        <v>-</v>
      </c>
      <c r="CP6" s="83" t="str">
        <f t="shared" si="8"/>
        <v>-</v>
      </c>
      <c r="CQ6" s="83" t="str">
        <f t="shared" si="8"/>
        <v>-</v>
      </c>
      <c r="CR6" s="83" t="str">
        <f t="shared" si="8"/>
        <v>-</v>
      </c>
      <c r="CS6" s="83">
        <f t="shared" si="8"/>
        <v>42.4</v>
      </c>
      <c r="CT6" s="83">
        <f t="shared" si="8"/>
        <v>42.28</v>
      </c>
      <c r="CU6" s="83">
        <f t="shared" si="8"/>
        <v>41.06</v>
      </c>
      <c r="CV6" s="83">
        <f t="shared" si="8"/>
        <v>42.09</v>
      </c>
      <c r="CW6" s="75" t="str">
        <f>IF(CW7="","",IF(CW7="-","【-】","【"&amp;SUBSTITUTE(TEXT(CW7,"#,##0.00"),"-","△")&amp;"】"))</f>
        <v>【43.28】</v>
      </c>
      <c r="CX6" s="83" t="str">
        <f t="shared" ref="CX6:DG6" si="9">IF(CX7="",NA(),CX7)</f>
        <v>-</v>
      </c>
      <c r="CY6" s="83">
        <f t="shared" si="9"/>
        <v>55.61</v>
      </c>
      <c r="CZ6" s="83">
        <f t="shared" si="9"/>
        <v>54.36</v>
      </c>
      <c r="DA6" s="83">
        <f t="shared" si="9"/>
        <v>53.15</v>
      </c>
      <c r="DB6" s="83">
        <f t="shared" si="9"/>
        <v>55.68</v>
      </c>
      <c r="DC6" s="83" t="str">
        <f t="shared" si="9"/>
        <v>-</v>
      </c>
      <c r="DD6" s="83">
        <f t="shared" si="9"/>
        <v>84.19</v>
      </c>
      <c r="DE6" s="83">
        <f t="shared" si="9"/>
        <v>84.34</v>
      </c>
      <c r="DF6" s="83">
        <f t="shared" si="9"/>
        <v>84.34</v>
      </c>
      <c r="DG6" s="83">
        <f t="shared" si="9"/>
        <v>84.73</v>
      </c>
      <c r="DH6" s="75" t="str">
        <f>IF(DH7="","",IF(DH7="-","【-】","【"&amp;SUBSTITUTE(TEXT(DH7,"#,##0.00"),"-","△")&amp;"】"))</f>
        <v>【86.21】</v>
      </c>
      <c r="DI6" s="83" t="str">
        <f t="shared" ref="DI6:DR6" si="10">IF(DI7="",NA(),DI7)</f>
        <v>-</v>
      </c>
      <c r="DJ6" s="83">
        <f t="shared" si="10"/>
        <v>2.61</v>
      </c>
      <c r="DK6" s="83">
        <f t="shared" si="10"/>
        <v>5.23</v>
      </c>
      <c r="DL6" s="83">
        <f t="shared" si="10"/>
        <v>7.75</v>
      </c>
      <c r="DM6" s="83">
        <f t="shared" si="10"/>
        <v>10.16</v>
      </c>
      <c r="DN6" s="83" t="str">
        <f t="shared" si="10"/>
        <v>-</v>
      </c>
      <c r="DO6" s="83">
        <f t="shared" si="10"/>
        <v>21.36</v>
      </c>
      <c r="DP6" s="83">
        <f t="shared" si="10"/>
        <v>22.79</v>
      </c>
      <c r="DQ6" s="83">
        <f t="shared" si="10"/>
        <v>24.8</v>
      </c>
      <c r="DR6" s="83">
        <f t="shared" si="10"/>
        <v>26.77</v>
      </c>
      <c r="DS6" s="75" t="str">
        <f>IF(DS7="","",IF(DS7="-","【-】","【"&amp;SUBSTITUTE(TEXT(DS7,"#,##0.00"),"-","△")&amp;"】"))</f>
        <v>【29.62】</v>
      </c>
      <c r="DT6" s="83" t="str">
        <f t="shared" ref="DT6:EC6" si="11">IF(DT7="",NA(),DT7)</f>
        <v>-</v>
      </c>
      <c r="DU6" s="75">
        <f t="shared" si="11"/>
        <v>0</v>
      </c>
      <c r="DV6" s="75">
        <f t="shared" si="11"/>
        <v>0</v>
      </c>
      <c r="DW6" s="75">
        <f t="shared" si="11"/>
        <v>0</v>
      </c>
      <c r="DX6" s="75">
        <f t="shared" si="11"/>
        <v>0</v>
      </c>
      <c r="DY6" s="83" t="str">
        <f t="shared" si="11"/>
        <v>-</v>
      </c>
      <c r="DZ6" s="83">
        <f t="shared" si="11"/>
        <v>1.e-002</v>
      </c>
      <c r="EA6" s="83">
        <f t="shared" si="11"/>
        <v>1.e-002</v>
      </c>
      <c r="EB6" s="83">
        <f t="shared" si="11"/>
        <v>2.e-002</v>
      </c>
      <c r="EC6" s="83">
        <f t="shared" si="11"/>
        <v>7.0000000000000007e-002</v>
      </c>
      <c r="ED6" s="75" t="str">
        <f>IF(ED7="","",IF(ED7="-","【-】","【"&amp;SUBSTITUTE(TEXT(ED7,"#,##0.00"),"-","△")&amp;"】"))</f>
        <v>【0.09】</v>
      </c>
      <c r="EE6" s="83" t="str">
        <f t="shared" ref="EE6:EN6" si="12">IF(EE7="",NA(),EE7)</f>
        <v>-</v>
      </c>
      <c r="EF6" s="75">
        <f t="shared" si="12"/>
        <v>0</v>
      </c>
      <c r="EG6" s="75">
        <f t="shared" si="12"/>
        <v>0</v>
      </c>
      <c r="EH6" s="75">
        <f t="shared" si="12"/>
        <v>0</v>
      </c>
      <c r="EI6" s="75">
        <f t="shared" si="12"/>
        <v>0</v>
      </c>
      <c r="EJ6" s="83" t="str">
        <f t="shared" si="12"/>
        <v>-</v>
      </c>
      <c r="EK6" s="83">
        <f t="shared" si="12"/>
        <v>0.39</v>
      </c>
      <c r="EL6" s="83">
        <f t="shared" si="12"/>
        <v>0.1</v>
      </c>
      <c r="EM6" s="83">
        <f t="shared" si="12"/>
        <v>8.e-002</v>
      </c>
      <c r="EN6" s="83">
        <f t="shared" si="12"/>
        <v>6.e-002</v>
      </c>
      <c r="EO6" s="75" t="str">
        <f>IF(EO7="","",IF(EO7="-","【-】","【"&amp;SUBSTITUTE(TEXT(EO7,"#,##0.00"),"-","△")&amp;"】"))</f>
        <v>【0.11】</v>
      </c>
    </row>
    <row r="7" spans="1:148" s="61" customFormat="1">
      <c r="A7" s="62"/>
      <c r="B7" s="68">
        <v>2023</v>
      </c>
      <c r="C7" s="68">
        <v>82040</v>
      </c>
      <c r="D7" s="68">
        <v>46</v>
      </c>
      <c r="E7" s="68">
        <v>17</v>
      </c>
      <c r="F7" s="68">
        <v>4</v>
      </c>
      <c r="G7" s="68">
        <v>0</v>
      </c>
      <c r="H7" s="68" t="s">
        <v>17</v>
      </c>
      <c r="I7" s="68" t="s">
        <v>99</v>
      </c>
      <c r="J7" s="68" t="s">
        <v>100</v>
      </c>
      <c r="K7" s="68" t="s">
        <v>16</v>
      </c>
      <c r="L7" s="68" t="s">
        <v>101</v>
      </c>
      <c r="M7" s="68" t="s">
        <v>102</v>
      </c>
      <c r="N7" s="76" t="s">
        <v>103</v>
      </c>
      <c r="O7" s="76">
        <v>54.35</v>
      </c>
      <c r="P7" s="76">
        <v>2.1800000000000002</v>
      </c>
      <c r="Q7" s="76">
        <v>86.71</v>
      </c>
      <c r="R7" s="76">
        <v>3190</v>
      </c>
      <c r="S7" s="76">
        <v>140499</v>
      </c>
      <c r="T7" s="76">
        <v>123.58</v>
      </c>
      <c r="U7" s="76">
        <v>1136.9100000000001</v>
      </c>
      <c r="V7" s="76">
        <v>3055</v>
      </c>
      <c r="W7" s="76">
        <v>1.51</v>
      </c>
      <c r="X7" s="76">
        <v>2023.18</v>
      </c>
      <c r="Y7" s="76" t="s">
        <v>103</v>
      </c>
      <c r="Z7" s="76">
        <v>102.76</v>
      </c>
      <c r="AA7" s="76">
        <v>100</v>
      </c>
      <c r="AB7" s="76">
        <v>100</v>
      </c>
      <c r="AC7" s="76">
        <v>100</v>
      </c>
      <c r="AD7" s="76" t="s">
        <v>103</v>
      </c>
      <c r="AE7" s="76">
        <v>105.78</v>
      </c>
      <c r="AF7" s="76">
        <v>106.09</v>
      </c>
      <c r="AG7" s="76">
        <v>106.44</v>
      </c>
      <c r="AH7" s="76">
        <v>107.11</v>
      </c>
      <c r="AI7" s="76">
        <v>105.09</v>
      </c>
      <c r="AJ7" s="76" t="s">
        <v>103</v>
      </c>
      <c r="AK7" s="76">
        <v>0</v>
      </c>
      <c r="AL7" s="76">
        <v>0</v>
      </c>
      <c r="AM7" s="76">
        <v>0</v>
      </c>
      <c r="AN7" s="76">
        <v>0</v>
      </c>
      <c r="AO7" s="76" t="s">
        <v>103</v>
      </c>
      <c r="AP7" s="76">
        <v>63.96</v>
      </c>
      <c r="AQ7" s="76">
        <v>69.42</v>
      </c>
      <c r="AR7" s="76">
        <v>72.86</v>
      </c>
      <c r="AS7" s="76">
        <v>69.540000000000006</v>
      </c>
      <c r="AT7" s="76">
        <v>65.73</v>
      </c>
      <c r="AU7" s="76" t="s">
        <v>103</v>
      </c>
      <c r="AV7" s="76">
        <v>8.6300000000000008</v>
      </c>
      <c r="AW7" s="76">
        <v>10.26</v>
      </c>
      <c r="AX7" s="76">
        <v>12.74</v>
      </c>
      <c r="AY7" s="76">
        <v>17.79</v>
      </c>
      <c r="AZ7" s="76" t="s">
        <v>103</v>
      </c>
      <c r="BA7" s="76">
        <v>44.24</v>
      </c>
      <c r="BB7" s="76">
        <v>43.07</v>
      </c>
      <c r="BC7" s="76">
        <v>45.42</v>
      </c>
      <c r="BD7" s="76">
        <v>50.63</v>
      </c>
      <c r="BE7" s="76">
        <v>48.91</v>
      </c>
      <c r="BF7" s="76" t="s">
        <v>103</v>
      </c>
      <c r="BG7" s="76">
        <v>210.85</v>
      </c>
      <c r="BH7" s="76">
        <v>197.01</v>
      </c>
      <c r="BI7" s="76">
        <v>32.450000000000003</v>
      </c>
      <c r="BJ7" s="76">
        <v>68.91</v>
      </c>
      <c r="BK7" s="76" t="s">
        <v>103</v>
      </c>
      <c r="BL7" s="76">
        <v>1258.43</v>
      </c>
      <c r="BM7" s="76">
        <v>1163.75</v>
      </c>
      <c r="BN7" s="76">
        <v>1195.47</v>
      </c>
      <c r="BO7" s="76">
        <v>1168.69</v>
      </c>
      <c r="BP7" s="76">
        <v>1156.82</v>
      </c>
      <c r="BQ7" s="76" t="s">
        <v>103</v>
      </c>
      <c r="BR7" s="76">
        <v>60.45</v>
      </c>
      <c r="BS7" s="76">
        <v>64.08</v>
      </c>
      <c r="BT7" s="76">
        <v>67.73</v>
      </c>
      <c r="BU7" s="76">
        <v>68.849999999999994</v>
      </c>
      <c r="BV7" s="76" t="s">
        <v>103</v>
      </c>
      <c r="BW7" s="76">
        <v>73.36</v>
      </c>
      <c r="BX7" s="76">
        <v>72.599999999999994</v>
      </c>
      <c r="BY7" s="76">
        <v>69.430000000000007</v>
      </c>
      <c r="BZ7" s="76">
        <v>70.709999999999994</v>
      </c>
      <c r="CA7" s="76">
        <v>75.33</v>
      </c>
      <c r="CB7" s="76" t="s">
        <v>103</v>
      </c>
      <c r="CC7" s="76">
        <v>262.18</v>
      </c>
      <c r="CD7" s="76">
        <v>247.05</v>
      </c>
      <c r="CE7" s="76">
        <v>231.5</v>
      </c>
      <c r="CF7" s="76">
        <v>230.12</v>
      </c>
      <c r="CG7" s="76" t="s">
        <v>103</v>
      </c>
      <c r="CH7" s="76">
        <v>224.88</v>
      </c>
      <c r="CI7" s="76">
        <v>228.64</v>
      </c>
      <c r="CJ7" s="76">
        <v>239.46</v>
      </c>
      <c r="CK7" s="76">
        <v>233.15</v>
      </c>
      <c r="CL7" s="76">
        <v>215.73</v>
      </c>
      <c r="CM7" s="76" t="s">
        <v>103</v>
      </c>
      <c r="CN7" s="76" t="s">
        <v>103</v>
      </c>
      <c r="CO7" s="76" t="s">
        <v>103</v>
      </c>
      <c r="CP7" s="76" t="s">
        <v>103</v>
      </c>
      <c r="CQ7" s="76" t="s">
        <v>103</v>
      </c>
      <c r="CR7" s="76" t="s">
        <v>103</v>
      </c>
      <c r="CS7" s="76">
        <v>42.4</v>
      </c>
      <c r="CT7" s="76">
        <v>42.28</v>
      </c>
      <c r="CU7" s="76">
        <v>41.06</v>
      </c>
      <c r="CV7" s="76">
        <v>42.09</v>
      </c>
      <c r="CW7" s="76">
        <v>43.28</v>
      </c>
      <c r="CX7" s="76" t="s">
        <v>103</v>
      </c>
      <c r="CY7" s="76">
        <v>55.61</v>
      </c>
      <c r="CZ7" s="76">
        <v>54.36</v>
      </c>
      <c r="DA7" s="76">
        <v>53.15</v>
      </c>
      <c r="DB7" s="76">
        <v>55.68</v>
      </c>
      <c r="DC7" s="76" t="s">
        <v>103</v>
      </c>
      <c r="DD7" s="76">
        <v>84.19</v>
      </c>
      <c r="DE7" s="76">
        <v>84.34</v>
      </c>
      <c r="DF7" s="76">
        <v>84.34</v>
      </c>
      <c r="DG7" s="76">
        <v>84.73</v>
      </c>
      <c r="DH7" s="76">
        <v>86.21</v>
      </c>
      <c r="DI7" s="76" t="s">
        <v>103</v>
      </c>
      <c r="DJ7" s="76">
        <v>2.61</v>
      </c>
      <c r="DK7" s="76">
        <v>5.23</v>
      </c>
      <c r="DL7" s="76">
        <v>7.75</v>
      </c>
      <c r="DM7" s="76">
        <v>10.16</v>
      </c>
      <c r="DN7" s="76" t="s">
        <v>103</v>
      </c>
      <c r="DO7" s="76">
        <v>21.36</v>
      </c>
      <c r="DP7" s="76">
        <v>22.79</v>
      </c>
      <c r="DQ7" s="76">
        <v>24.8</v>
      </c>
      <c r="DR7" s="76">
        <v>26.77</v>
      </c>
      <c r="DS7" s="76">
        <v>29.62</v>
      </c>
      <c r="DT7" s="76" t="s">
        <v>103</v>
      </c>
      <c r="DU7" s="76">
        <v>0</v>
      </c>
      <c r="DV7" s="76">
        <v>0</v>
      </c>
      <c r="DW7" s="76">
        <v>0</v>
      </c>
      <c r="DX7" s="76">
        <v>0</v>
      </c>
      <c r="DY7" s="76" t="s">
        <v>103</v>
      </c>
      <c r="DZ7" s="76">
        <v>1.e-002</v>
      </c>
      <c r="EA7" s="76">
        <v>1.e-002</v>
      </c>
      <c r="EB7" s="76">
        <v>2.e-002</v>
      </c>
      <c r="EC7" s="76">
        <v>7.0000000000000007e-002</v>
      </c>
      <c r="ED7" s="76">
        <v>9.e-002</v>
      </c>
      <c r="EE7" s="76" t="s">
        <v>103</v>
      </c>
      <c r="EF7" s="76">
        <v>0</v>
      </c>
      <c r="EG7" s="76">
        <v>0</v>
      </c>
      <c r="EH7" s="76">
        <v>0</v>
      </c>
      <c r="EI7" s="76">
        <v>0</v>
      </c>
      <c r="EJ7" s="76" t="s">
        <v>103</v>
      </c>
      <c r="EK7" s="76">
        <v>0.39</v>
      </c>
      <c r="EL7" s="76">
        <v>0.1</v>
      </c>
      <c r="EM7" s="76">
        <v>8.e-002</v>
      </c>
      <c r="EN7" s="76">
        <v>6.e-002</v>
      </c>
      <c r="EO7" s="76">
        <v>0.11</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104</v>
      </c>
      <c r="C9" s="63" t="s">
        <v>105</v>
      </c>
      <c r="D9" s="63" t="s">
        <v>106</v>
      </c>
      <c r="E9" s="63" t="s">
        <v>107</v>
      </c>
      <c r="F9" s="63" t="s">
        <v>108</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2</v>
      </c>
      <c r="B10" s="69">
        <f>DATEVALUE($B7-B11&amp;"/1/"&amp;B12)</f>
        <v>36892</v>
      </c>
      <c r="C10" s="69">
        <f>DATEVALUE($B7-C11&amp;"/1/"&amp;C12)</f>
        <v>37257</v>
      </c>
      <c r="D10" s="69">
        <f>DATEVALUE($B7-D11&amp;"/1/"&amp;D12)</f>
        <v>37623</v>
      </c>
      <c r="E10" s="69">
        <f>DATEVALUE($B7-E11&amp;"/1/"&amp;E12)</f>
        <v>37989</v>
      </c>
      <c r="F10" s="69">
        <f>DATEVALUE($B7-F11&amp;"/1/"&amp;F12)</f>
        <v>38356</v>
      </c>
    </row>
    <row r="11" spans="1:148">
      <c r="B11">
        <v>22</v>
      </c>
      <c r="C11">
        <v>21</v>
      </c>
      <c r="D11">
        <v>20</v>
      </c>
      <c r="E11">
        <v>19</v>
      </c>
      <c r="F11">
        <v>18</v>
      </c>
      <c r="G11" t="s">
        <v>109</v>
      </c>
    </row>
    <row r="12" spans="1:148">
      <c r="B12">
        <v>1</v>
      </c>
      <c r="C12">
        <v>1</v>
      </c>
      <c r="D12">
        <v>2</v>
      </c>
      <c r="E12">
        <v>3</v>
      </c>
      <c r="F12">
        <v>4</v>
      </c>
      <c r="G12" t="s">
        <v>110</v>
      </c>
    </row>
    <row r="13" spans="1:148">
      <c r="B13" t="s">
        <v>111</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2025-01-24T07:09:56Z</dcterms:created>
  <dcterms:modified xsi:type="dcterms:W3CDTF">2025-02-05T02:15:20Z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2025-02-05T02:15:20Z</vt:filetime>
  </property>
</Properties>
</file>