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ttMsvwE72evhTtBEl0p+mKDiGAnlknZF9xW7EcNhCnTO9x7gk8mUDebc0riQObuT/n/JnXkEvUe6QIOH1oZrTg==" workbookSaltValue="XhDWxArQVM52t/2T/As6Iw=="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<sst xmlns="http://schemas.openxmlformats.org/spreadsheetml/2006/main" xmlns:r="http://schemas.openxmlformats.org/officeDocument/2006/relationships" count="114" uniqueCount="114">
  <si>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</si>
  <si>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</si>
  <si>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</si>
  <si>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</si>
  <si>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</si>
  <si>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</si>
  <si>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</si>
  <si>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</si>
  <si>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</si>
  <si>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</si>
  <si>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</si>
  <si>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</si>
  <si>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</si>
  <si>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茨城県　古河市</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</si>
  <si>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</si>
  <si>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</si>
  <si>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</si>
  <si>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</si>
  <si>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</si>
  <si>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</si>
  <si>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</si>
  <si>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</si>
  <si>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</si>
  <si>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</si>
  <si>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</si>
  <si>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</si>
  <si>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</si>
  <si>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</si>
  <si>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</si>
  <si>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</si>
  <si>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</si>
  <si>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</si>
  <si>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</si>
  <si>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</si>
  <si>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</si>
  <si>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</si>
  <si>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</si>
  <si>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</si>
  <si>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</si>
  <si>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</si>
  <si>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</si>
  <si>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</si>
  <si>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</si>
  <si>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</si>
  <si>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</si>
  <si>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</si>
  <si>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</si>
  <si>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</si>
  <si>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</si>
  <si>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</si>
  <si>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</si>
  <si>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</si>
  <si>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</si>
  <si>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</si>
  <si>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</si>
  <si>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</si>
  <si>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</si>
  <si>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</si>
  <si>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</si>
  <si>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</si>
  <si>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</si>
  <si>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</si>
  <si>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</si>
  <si>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</si>
  <si>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</si>
  <si>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</si>
  <si>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</si>
  <si>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</si>
  <si>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</si>
  <si>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</si>
  <si>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</si>
  <si>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</si>
  <si>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</si>
  <si>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</si>
  <si>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</si>
  <si>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</si>
  <si>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</si>
  <si>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</si>
  <si>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</si>
  <si>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</si>
  <si>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</si>
  <si>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</si>
  <si>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</si>
  <si>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</si>
  <si>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</si>
  <si>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</si>
  <si>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</si>
  <si>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</si>
  <si>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</si>
  <si>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</si>
  <si>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</si>
  <si>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</si>
  <si>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</si>
  <si>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</si>
  <si>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</si>
  <si>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</si>
  <si>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</si>
  <si>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</si>
  <si>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</si>
  <si>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</si>
  <si>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</si>
  <si>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</si>
  <si>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</si>
  <si>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</si>
  <si>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</si>
  <si>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</si>
  <si>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</si>
  <si>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</si>
  <si>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</si>
  <si>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</si>
  <si>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</si>
  <si>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①有形固定資産減価償却率は、類似団体と比較して14.93ポイント下回っているものの、年々上昇しており、今後計画的な更新が必要になる。
②管渠老朽化率は、耐用年数に達した管渠は無いが、将来的に改築更新時期を迎える管渠が増加すると考えられるため、予防保全のための修繕や事業費の平準化を図っていく。
③管渠改善率は、②と関連し、ストックマネジメント計画に基づき調査・点検を実施していく予定である。</t>
    <rPh sb="1" eb="3">
      <t>ユウケイ</t>
    </rPh>
    <rPh sb="3" eb="5">
      <t>コテイ</t>
    </rPh>
    <rPh sb="5" eb="7">
      <t>シサン</t>
    </rPh>
    <rPh sb="7" eb="9">
      <t>ゲンカ</t>
    </rPh>
    <rPh sb="9" eb="11">
      <t>ショウキャク</t>
    </rPh>
    <rPh sb="11" eb="12">
      <t>リツ</t>
    </rPh>
    <rPh sb="69" eb="71">
      <t>カンキョ</t>
    </rPh>
    <rPh sb="71" eb="74">
      <t>ロウキュウカ</t>
    </rPh>
    <rPh sb="74" eb="75">
      <t>リツ</t>
    </rPh>
    <rPh sb="150" eb="152">
      <t>カンキョ</t>
    </rPh>
    <rPh sb="152" eb="154">
      <t>カイゼン</t>
    </rPh>
    <rPh sb="154" eb="155">
      <t>リツ</t>
    </rPh>
    <phoneticPr fontId="1"/>
  </si>
  <si>
    <t>　特定環境保全公共下水道事業については概ね健全な経営が保たれているといえる。しかしながら、流動比率については類似団体を下回っており、また収入についても一般会計補助金によるところも大きいため、今後も継続的に啓発活動を実施し、接続率向上を図る必要がある。
　将来的には管渠の老朽化による改築更新費用の増加が見込まれることから、経営戦略やストックマネジメント計画に基づき投資規模と収益水準に注視しつつ、使用料収入の確保や効率的な管渠更新により維持管理費の縮減に努めていく。</t>
  </si>
  <si>
    <t xml:space="preserve">①経常収支比率は、類似団体と比較して6.38ポイント下回っているが、100％を維持している。しかし、経常収益の約5割を一般会計補助金で賄っているため、使用料収入の確保や維持管理費の縮減に努めていく。
②累積欠損比率は、累積欠損金は生じておらず、健全な経営ができている。
③流動比率は、類似団体と比較して37.86ポイント下回っている。前年度まで上昇傾向にあったが、次年度企業債償還のための流動負債増加により今年度は減少した。使用料収入は増加しているため今後の回復は見込まれるが、引き続き収入の確保に努めていく。
④企業債残高対事業規模比率は、類似団体と比較して1,008.92ポイントと大きく下回っており、健全な経営となっている。
⑤経費回収率は、類似団体と比較して0.75ポイント上回っている。維持管理費が増加したことで昨年度より率は減少したものの、使用料収入は増加している。今後も効率的な維持管理により経費の縮減に努めていく。
⑥汚水処理原価は、類似団体より16.36ポイント下回っており、比較的良い結果と言える。⑤と関連するものであり、引き続き経費縮減に努めていく。
⑦施設利用率は、県の流域下水道に接続しているため、処理場は所有していない。
⑧水洗化率は、類似団体と比較して27.55ポイント下回っている。引き続き、水洗化率向上に向け接続促進に努めていく。
</t>
    <rPh sb="1" eb="3">
      <t>ケイジョウ</t>
    </rPh>
    <rPh sb="3" eb="5">
      <t>シュウシ</t>
    </rPh>
    <rPh sb="5" eb="7">
      <t>ヒリツ</t>
    </rPh>
    <rPh sb="90" eb="92">
      <t>シュクゲン</t>
    </rPh>
    <rPh sb="101" eb="103">
      <t>ルイセキ</t>
    </rPh>
    <rPh sb="103" eb="105">
      <t>ケッソン</t>
    </rPh>
    <rPh sb="105" eb="107">
      <t>ヒリツ</t>
    </rPh>
    <rPh sb="109" eb="111">
      <t>ルイセキ</t>
    </rPh>
    <rPh sb="111" eb="113">
      <t>ケッソン</t>
    </rPh>
    <rPh sb="113" eb="114">
      <t>キン</t>
    </rPh>
    <rPh sb="115" eb="116">
      <t>ショウ</t>
    </rPh>
    <rPh sb="122" eb="124">
      <t>ケンゼン</t>
    </rPh>
    <rPh sb="125" eb="127">
      <t>ケイエイ</t>
    </rPh>
    <rPh sb="136" eb="138">
      <t>リュウドウ</t>
    </rPh>
    <rPh sb="138" eb="140">
      <t>ヒリツ</t>
    </rPh>
    <rPh sb="182" eb="185">
      <t>ジネンド</t>
    </rPh>
    <rPh sb="257" eb="259">
      <t>キギョウ</t>
    </rPh>
    <rPh sb="259" eb="260">
      <t>サイ</t>
    </rPh>
    <rPh sb="260" eb="262">
      <t>ザンダカ</t>
    </rPh>
    <rPh sb="262" eb="263">
      <t>ツイ</t>
    </rPh>
    <rPh sb="263" eb="265">
      <t>ジギョウ</t>
    </rPh>
    <rPh sb="265" eb="267">
      <t>キボ</t>
    </rPh>
    <rPh sb="267" eb="269">
      <t>ヒリツ</t>
    </rPh>
    <rPh sb="317" eb="319">
      <t>ケイヒ</t>
    </rPh>
    <rPh sb="319" eb="321">
      <t>カイシュウ</t>
    </rPh>
    <rPh sb="321" eb="322">
      <t>リツ</t>
    </rPh>
    <rPh sb="392" eb="395">
      <t>コウリツテキ</t>
    </rPh>
    <rPh sb="396" eb="398">
      <t>イジ</t>
    </rPh>
    <rPh sb="417" eb="419">
      <t>オスイ</t>
    </rPh>
    <rPh sb="419" eb="421">
      <t>ショリ</t>
    </rPh>
    <rPh sb="421" eb="423">
      <t>ゲンカ</t>
    </rPh>
    <rPh sb="488" eb="490">
      <t>シセツ</t>
    </rPh>
    <rPh sb="490" eb="492">
      <t>リヨウ</t>
    </rPh>
    <rPh sb="492" eb="493">
      <t>リツ</t>
    </rPh>
    <rPh sb="495" eb="496">
      <t>ケン</t>
    </rPh>
    <rPh sb="497" eb="499">
      <t>リュウイキ</t>
    </rPh>
    <rPh sb="499" eb="502">
      <t>ゲスイドウ</t>
    </rPh>
    <rPh sb="503" eb="505">
      <t>セツゾク</t>
    </rPh>
    <rPh sb="512" eb="515">
      <t>ショリジョウ</t>
    </rPh>
    <rPh sb="516" eb="518">
      <t>ショユウ</t>
    </rPh>
    <rPh sb="526" eb="529">
      <t>スイセンカ</t>
    </rPh>
    <rPh sb="529" eb="530">
      <t>リツ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</si>
</sst>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55.61</c:v>
                </c:pt>
                <c:pt idx="1">
                  <c:v>54.36</c:v>
                </c:pt>
                <c:pt idx="2">
                  <c:v>53.15</c:v>
                </c:pt>
                <c:pt idx="3">
                  <c:v>55.68</c:v>
                </c:pt>
                <c:pt idx="4">
                  <c:v>56.66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102.76</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2.61</c:v>
                </c:pt>
                <c:pt idx="1">
                  <c:v>5.23</c:v>
                </c:pt>
                <c:pt idx="2">
                  <c:v>7.75</c:v>
                </c:pt>
                <c:pt idx="3">
                  <c:v>10.16</c:v>
                </c:pt>
                <c:pt idx="4">
                  <c:v>12.53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8.6300000000000008</c:v>
                </c:pt>
                <c:pt idx="1">
                  <c:v>10.26</c:v>
                </c:pt>
                <c:pt idx="2">
                  <c:v>12.74</c:v>
                </c:pt>
                <c:pt idx="3">
                  <c:v>17.79</c:v>
                </c:pt>
                <c:pt idx="4">
                  <c:v>15.42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210.85</c:v>
                </c:pt>
                <c:pt idx="1">
                  <c:v>197.01</c:v>
                </c:pt>
                <c:pt idx="2">
                  <c:v>32.450000000000003</c:v>
                </c:pt>
                <c:pt idx="3">
                  <c:v>68.91</c:v>
                </c:pt>
                <c:pt idx="4">
                  <c:v>133.52000000000001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60.45</c:v>
                </c:pt>
                <c:pt idx="1">
                  <c:v>64.08</c:v>
                </c:pt>
                <c:pt idx="2">
                  <c:v>67.73</c:v>
                </c:pt>
                <c:pt idx="3">
                  <c:v>68.849999999999994</c:v>
                </c:pt>
                <c:pt idx="4">
                  <c:v>67.38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262.18</c:v>
                </c:pt>
                <c:pt idx="1">
                  <c:v>247.05</c:v>
                </c:pt>
                <c:pt idx="2">
                  <c:v>231.5</c:v>
                </c:pt>
                <c:pt idx="3">
                  <c:v>230.12</c:v>
                </c:pt>
                <c:pt idx="4">
                  <c:v>235.81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D1" zoomScale="75" zoomScaleNormal="75" workbookViewId="0">
      <selection activeCell="BJ11" sqref="BJ11"/>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古河市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15</v>
      </c>
      <c r="J7" s="5"/>
      <c r="K7" s="5"/>
      <c r="L7" s="5"/>
      <c r="M7" s="5"/>
      <c r="N7" s="5"/>
      <c r="O7" s="5"/>
      <c r="P7" s="5" t="s">
        <v>4</v>
      </c>
      <c r="Q7" s="5"/>
      <c r="R7" s="5"/>
      <c r="S7" s="5"/>
      <c r="T7" s="5"/>
      <c r="U7" s="5"/>
      <c r="V7" s="5"/>
      <c r="W7" s="5" t="s">
        <v>17</v>
      </c>
      <c r="X7" s="5"/>
      <c r="Y7" s="5"/>
      <c r="Z7" s="5"/>
      <c r="AA7" s="5"/>
      <c r="AB7" s="5"/>
      <c r="AC7" s="5"/>
      <c r="AD7" s="5" t="s">
        <v>7</v>
      </c>
      <c r="AE7" s="5"/>
      <c r="AF7" s="5"/>
      <c r="AG7" s="5"/>
      <c r="AH7" s="5"/>
      <c r="AI7" s="5"/>
      <c r="AJ7" s="5"/>
      <c r="AK7" s="3"/>
      <c r="AL7" s="5" t="s">
        <v>18</v>
      </c>
      <c r="AM7" s="5"/>
      <c r="AN7" s="5"/>
      <c r="AO7" s="5"/>
      <c r="AP7" s="5"/>
      <c r="AQ7" s="5"/>
      <c r="AR7" s="5"/>
      <c r="AS7" s="5"/>
      <c r="AT7" s="5" t="s">
        <v>11</v>
      </c>
      <c r="AU7" s="5"/>
      <c r="AV7" s="5"/>
      <c r="AW7" s="5"/>
      <c r="AX7" s="5"/>
      <c r="AY7" s="5"/>
      <c r="AZ7" s="5"/>
      <c r="BA7" s="5"/>
      <c r="BB7" s="5" t="s">
        <v>19</v>
      </c>
      <c r="BC7" s="5"/>
      <c r="BD7" s="5"/>
      <c r="BE7" s="5"/>
      <c r="BF7" s="5"/>
      <c r="BG7" s="5"/>
      <c r="BH7" s="5"/>
      <c r="BI7" s="5"/>
      <c r="BJ7" s="3"/>
      <c r="BK7" s="3"/>
      <c r="BL7" s="26" t="s">
        <v>20</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139812</v>
      </c>
      <c r="AM8" s="21"/>
      <c r="AN8" s="21"/>
      <c r="AO8" s="21"/>
      <c r="AP8" s="21"/>
      <c r="AQ8" s="21"/>
      <c r="AR8" s="21"/>
      <c r="AS8" s="21"/>
      <c r="AT8" s="7">
        <f>データ!T6</f>
        <v>123.58</v>
      </c>
      <c r="AU8" s="7"/>
      <c r="AV8" s="7"/>
      <c r="AW8" s="7"/>
      <c r="AX8" s="7"/>
      <c r="AY8" s="7"/>
      <c r="AZ8" s="7"/>
      <c r="BA8" s="7"/>
      <c r="BB8" s="7">
        <f>データ!U6</f>
        <v>1131.3499999999999</v>
      </c>
      <c r="BC8" s="7"/>
      <c r="BD8" s="7"/>
      <c r="BE8" s="7"/>
      <c r="BF8" s="7"/>
      <c r="BG8" s="7"/>
      <c r="BH8" s="7"/>
      <c r="BI8" s="7"/>
      <c r="BJ8" s="3"/>
      <c r="BK8" s="3"/>
      <c r="BL8" s="27" t="s">
        <v>14</v>
      </c>
      <c r="BM8" s="39"/>
      <c r="BN8" s="48" t="s">
        <v>22</v>
      </c>
      <c r="BO8" s="48"/>
      <c r="BP8" s="48"/>
      <c r="BQ8" s="48"/>
      <c r="BR8" s="48"/>
      <c r="BS8" s="48"/>
      <c r="BT8" s="48"/>
      <c r="BU8" s="48"/>
      <c r="BV8" s="48"/>
      <c r="BW8" s="48"/>
      <c r="BX8" s="48"/>
      <c r="BY8" s="52"/>
    </row>
    <row r="9" spans="1:78" ht="18.75" customHeight="1">
      <c r="A9" s="2"/>
      <c r="B9" s="5" t="s">
        <v>24</v>
      </c>
      <c r="C9" s="5"/>
      <c r="D9" s="5"/>
      <c r="E9" s="5"/>
      <c r="F9" s="5"/>
      <c r="G9" s="5"/>
      <c r="H9" s="5"/>
      <c r="I9" s="5" t="s">
        <v>25</v>
      </c>
      <c r="J9" s="5"/>
      <c r="K9" s="5"/>
      <c r="L9" s="5"/>
      <c r="M9" s="5"/>
      <c r="N9" s="5"/>
      <c r="O9" s="5"/>
      <c r="P9" s="5" t="s">
        <v>27</v>
      </c>
      <c r="Q9" s="5"/>
      <c r="R9" s="5"/>
      <c r="S9" s="5"/>
      <c r="T9" s="5"/>
      <c r="U9" s="5"/>
      <c r="V9" s="5"/>
      <c r="W9" s="5" t="s">
        <v>28</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40"/>
      <c r="BN9" s="49" t="s">
        <v>38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54.47</v>
      </c>
      <c r="J10" s="7"/>
      <c r="K10" s="7"/>
      <c r="L10" s="7"/>
      <c r="M10" s="7"/>
      <c r="N10" s="7"/>
      <c r="O10" s="7"/>
      <c r="P10" s="7">
        <f>データ!P6</f>
        <v>2.21</v>
      </c>
      <c r="Q10" s="7"/>
      <c r="R10" s="7"/>
      <c r="S10" s="7"/>
      <c r="T10" s="7"/>
      <c r="U10" s="7"/>
      <c r="V10" s="7"/>
      <c r="W10" s="7">
        <f>データ!Q6</f>
        <v>84.45</v>
      </c>
      <c r="X10" s="7"/>
      <c r="Y10" s="7"/>
      <c r="Z10" s="7"/>
      <c r="AA10" s="7"/>
      <c r="AB10" s="7"/>
      <c r="AC10" s="7"/>
      <c r="AD10" s="21">
        <f>データ!R6</f>
        <v>3190</v>
      </c>
      <c r="AE10" s="21"/>
      <c r="AF10" s="21"/>
      <c r="AG10" s="21"/>
      <c r="AH10" s="21"/>
      <c r="AI10" s="21"/>
      <c r="AJ10" s="21"/>
      <c r="AK10" s="2"/>
      <c r="AL10" s="21">
        <f>データ!V6</f>
        <v>3076</v>
      </c>
      <c r="AM10" s="21"/>
      <c r="AN10" s="21"/>
      <c r="AO10" s="21"/>
      <c r="AP10" s="21"/>
      <c r="AQ10" s="21"/>
      <c r="AR10" s="21"/>
      <c r="AS10" s="21"/>
      <c r="AT10" s="7">
        <f>データ!W6</f>
        <v>1.52</v>
      </c>
      <c r="AU10" s="7"/>
      <c r="AV10" s="7"/>
      <c r="AW10" s="7"/>
      <c r="AX10" s="7"/>
      <c r="AY10" s="7"/>
      <c r="AZ10" s="7"/>
      <c r="BA10" s="7"/>
      <c r="BB10" s="7">
        <f>データ!X6</f>
        <v>2023.68</v>
      </c>
      <c r="BC10" s="7"/>
      <c r="BD10" s="7"/>
      <c r="BE10" s="7"/>
      <c r="BF10" s="7"/>
      <c r="BG10" s="7"/>
      <c r="BH10" s="7"/>
      <c r="BI10" s="7"/>
      <c r="BJ10" s="2"/>
      <c r="BK10" s="2"/>
      <c r="BL10" s="29" t="s">
        <v>39</v>
      </c>
      <c r="BM10" s="41"/>
      <c r="BN10" s="50" t="s">
        <v>41</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49</v>
      </c>
      <c r="F84" s="12" t="s">
        <v>50</v>
      </c>
      <c r="G84" s="12" t="s">
        <v>51</v>
      </c>
      <c r="H84" s="12" t="s">
        <v>44</v>
      </c>
      <c r="I84" s="12" t="s">
        <v>8</v>
      </c>
      <c r="J84" s="12" t="s">
        <v>52</v>
      </c>
      <c r="K84" s="12" t="s">
        <v>53</v>
      </c>
      <c r="L84" s="12" t="s">
        <v>34</v>
      </c>
      <c r="M84" s="12" t="s">
        <v>37</v>
      </c>
      <c r="N84" s="12" t="s">
        <v>55</v>
      </c>
      <c r="O84" s="12" t="s">
        <v>57</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2SReOoIuASCDgs+O3OHnAjVBgQHohNa0uD0/JxWXsTiEc6ViJ/P3P3VLCLhDf+BYbTMCMLjs3d9jQyvV7PeTNg==" saltValue="g24o1IZYXNhCfzrqYDzqK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fitToWidth="1" fitToHeight="1" orientation="portrait"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58</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59</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21</v>
      </c>
      <c r="B3" s="64" t="s">
        <v>33</v>
      </c>
      <c r="C3" s="64" t="s">
        <v>61</v>
      </c>
      <c r="D3" s="64" t="s">
        <v>40</v>
      </c>
      <c r="E3" s="64" t="s">
        <v>6</v>
      </c>
      <c r="F3" s="64" t="s">
        <v>5</v>
      </c>
      <c r="G3" s="64" t="s">
        <v>26</v>
      </c>
      <c r="H3" s="70" t="s">
        <v>62</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63</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29</v>
      </c>
      <c r="AV4" s="82"/>
      <c r="AW4" s="82"/>
      <c r="AX4" s="82"/>
      <c r="AY4" s="82"/>
      <c r="AZ4" s="82"/>
      <c r="BA4" s="82"/>
      <c r="BB4" s="82"/>
      <c r="BC4" s="82"/>
      <c r="BD4" s="82"/>
      <c r="BE4" s="82"/>
      <c r="BF4" s="82" t="s">
        <v>65</v>
      </c>
      <c r="BG4" s="82"/>
      <c r="BH4" s="82"/>
      <c r="BI4" s="82"/>
      <c r="BJ4" s="82"/>
      <c r="BK4" s="82"/>
      <c r="BL4" s="82"/>
      <c r="BM4" s="82"/>
      <c r="BN4" s="82"/>
      <c r="BO4" s="82"/>
      <c r="BP4" s="82"/>
      <c r="BQ4" s="82" t="s">
        <v>16</v>
      </c>
      <c r="BR4" s="82"/>
      <c r="BS4" s="82"/>
      <c r="BT4" s="82"/>
      <c r="BU4" s="82"/>
      <c r="BV4" s="82"/>
      <c r="BW4" s="82"/>
      <c r="BX4" s="82"/>
      <c r="BY4" s="82"/>
      <c r="BZ4" s="82"/>
      <c r="CA4" s="82"/>
      <c r="CB4" s="82" t="s">
        <v>64</v>
      </c>
      <c r="CC4" s="82"/>
      <c r="CD4" s="82"/>
      <c r="CE4" s="82"/>
      <c r="CF4" s="82"/>
      <c r="CG4" s="82"/>
      <c r="CH4" s="82"/>
      <c r="CI4" s="82"/>
      <c r="CJ4" s="82"/>
      <c r="CK4" s="82"/>
      <c r="CL4" s="82"/>
      <c r="CM4" s="82" t="s">
        <v>1</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8">
      <c r="A5" s="62" t="s">
        <v>70</v>
      </c>
      <c r="B5" s="66"/>
      <c r="C5" s="66"/>
      <c r="D5" s="66"/>
      <c r="E5" s="66"/>
      <c r="F5" s="66"/>
      <c r="G5" s="66"/>
      <c r="H5" s="72" t="s">
        <v>60</v>
      </c>
      <c r="I5" s="72" t="s">
        <v>71</v>
      </c>
      <c r="J5" s="72" t="s">
        <v>72</v>
      </c>
      <c r="K5" s="72" t="s">
        <v>73</v>
      </c>
      <c r="L5" s="72" t="s">
        <v>74</v>
      </c>
      <c r="M5" s="72" t="s">
        <v>7</v>
      </c>
      <c r="N5" s="72" t="s">
        <v>75</v>
      </c>
      <c r="O5" s="72" t="s">
        <v>76</v>
      </c>
      <c r="P5" s="72" t="s">
        <v>77</v>
      </c>
      <c r="Q5" s="72" t="s">
        <v>78</v>
      </c>
      <c r="R5" s="72" t="s">
        <v>79</v>
      </c>
      <c r="S5" s="72" t="s">
        <v>80</v>
      </c>
      <c r="T5" s="72" t="s">
        <v>81</v>
      </c>
      <c r="U5" s="72" t="s">
        <v>0</v>
      </c>
      <c r="V5" s="72" t="s">
        <v>82</v>
      </c>
      <c r="W5" s="72" t="s">
        <v>83</v>
      </c>
      <c r="X5" s="72" t="s">
        <v>84</v>
      </c>
      <c r="Y5" s="72" t="s">
        <v>85</v>
      </c>
      <c r="Z5" s="72" t="s">
        <v>86</v>
      </c>
      <c r="AA5" s="72" t="s">
        <v>87</v>
      </c>
      <c r="AB5" s="72" t="s">
        <v>88</v>
      </c>
      <c r="AC5" s="72" t="s">
        <v>89</v>
      </c>
      <c r="AD5" s="72" t="s">
        <v>91</v>
      </c>
      <c r="AE5" s="72" t="s">
        <v>92</v>
      </c>
      <c r="AF5" s="72" t="s">
        <v>93</v>
      </c>
      <c r="AG5" s="72" t="s">
        <v>94</v>
      </c>
      <c r="AH5" s="72" t="s">
        <v>95</v>
      </c>
      <c r="AI5" s="72" t="s">
        <v>47</v>
      </c>
      <c r="AJ5" s="72" t="s">
        <v>85</v>
      </c>
      <c r="AK5" s="72" t="s">
        <v>86</v>
      </c>
      <c r="AL5" s="72" t="s">
        <v>87</v>
      </c>
      <c r="AM5" s="72" t="s">
        <v>88</v>
      </c>
      <c r="AN5" s="72" t="s">
        <v>89</v>
      </c>
      <c r="AO5" s="72" t="s">
        <v>91</v>
      </c>
      <c r="AP5" s="72" t="s">
        <v>92</v>
      </c>
      <c r="AQ5" s="72" t="s">
        <v>93</v>
      </c>
      <c r="AR5" s="72" t="s">
        <v>94</v>
      </c>
      <c r="AS5" s="72" t="s">
        <v>95</v>
      </c>
      <c r="AT5" s="72" t="s">
        <v>90</v>
      </c>
      <c r="AU5" s="72" t="s">
        <v>85</v>
      </c>
      <c r="AV5" s="72" t="s">
        <v>86</v>
      </c>
      <c r="AW5" s="72" t="s">
        <v>87</v>
      </c>
      <c r="AX5" s="72" t="s">
        <v>88</v>
      </c>
      <c r="AY5" s="72" t="s">
        <v>89</v>
      </c>
      <c r="AZ5" s="72" t="s">
        <v>91</v>
      </c>
      <c r="BA5" s="72" t="s">
        <v>92</v>
      </c>
      <c r="BB5" s="72" t="s">
        <v>93</v>
      </c>
      <c r="BC5" s="72" t="s">
        <v>94</v>
      </c>
      <c r="BD5" s="72" t="s">
        <v>95</v>
      </c>
      <c r="BE5" s="72" t="s">
        <v>90</v>
      </c>
      <c r="BF5" s="72" t="s">
        <v>85</v>
      </c>
      <c r="BG5" s="72" t="s">
        <v>86</v>
      </c>
      <c r="BH5" s="72" t="s">
        <v>87</v>
      </c>
      <c r="BI5" s="72" t="s">
        <v>88</v>
      </c>
      <c r="BJ5" s="72" t="s">
        <v>89</v>
      </c>
      <c r="BK5" s="72" t="s">
        <v>91</v>
      </c>
      <c r="BL5" s="72" t="s">
        <v>92</v>
      </c>
      <c r="BM5" s="72" t="s">
        <v>93</v>
      </c>
      <c r="BN5" s="72" t="s">
        <v>94</v>
      </c>
      <c r="BO5" s="72" t="s">
        <v>95</v>
      </c>
      <c r="BP5" s="72" t="s">
        <v>90</v>
      </c>
      <c r="BQ5" s="72" t="s">
        <v>85</v>
      </c>
      <c r="BR5" s="72" t="s">
        <v>86</v>
      </c>
      <c r="BS5" s="72" t="s">
        <v>87</v>
      </c>
      <c r="BT5" s="72" t="s">
        <v>88</v>
      </c>
      <c r="BU5" s="72" t="s">
        <v>89</v>
      </c>
      <c r="BV5" s="72" t="s">
        <v>91</v>
      </c>
      <c r="BW5" s="72" t="s">
        <v>92</v>
      </c>
      <c r="BX5" s="72" t="s">
        <v>93</v>
      </c>
      <c r="BY5" s="72" t="s">
        <v>94</v>
      </c>
      <c r="BZ5" s="72" t="s">
        <v>95</v>
      </c>
      <c r="CA5" s="72" t="s">
        <v>90</v>
      </c>
      <c r="CB5" s="72" t="s">
        <v>85</v>
      </c>
      <c r="CC5" s="72" t="s">
        <v>86</v>
      </c>
      <c r="CD5" s="72" t="s">
        <v>87</v>
      </c>
      <c r="CE5" s="72" t="s">
        <v>88</v>
      </c>
      <c r="CF5" s="72" t="s">
        <v>89</v>
      </c>
      <c r="CG5" s="72" t="s">
        <v>91</v>
      </c>
      <c r="CH5" s="72" t="s">
        <v>92</v>
      </c>
      <c r="CI5" s="72" t="s">
        <v>93</v>
      </c>
      <c r="CJ5" s="72" t="s">
        <v>94</v>
      </c>
      <c r="CK5" s="72" t="s">
        <v>95</v>
      </c>
      <c r="CL5" s="72" t="s">
        <v>90</v>
      </c>
      <c r="CM5" s="72" t="s">
        <v>85</v>
      </c>
      <c r="CN5" s="72" t="s">
        <v>86</v>
      </c>
      <c r="CO5" s="72" t="s">
        <v>87</v>
      </c>
      <c r="CP5" s="72" t="s">
        <v>88</v>
      </c>
      <c r="CQ5" s="72" t="s">
        <v>89</v>
      </c>
      <c r="CR5" s="72" t="s">
        <v>91</v>
      </c>
      <c r="CS5" s="72" t="s">
        <v>92</v>
      </c>
      <c r="CT5" s="72" t="s">
        <v>93</v>
      </c>
      <c r="CU5" s="72" t="s">
        <v>94</v>
      </c>
      <c r="CV5" s="72" t="s">
        <v>95</v>
      </c>
      <c r="CW5" s="72" t="s">
        <v>90</v>
      </c>
      <c r="CX5" s="72" t="s">
        <v>85</v>
      </c>
      <c r="CY5" s="72" t="s">
        <v>86</v>
      </c>
      <c r="CZ5" s="72" t="s">
        <v>87</v>
      </c>
      <c r="DA5" s="72" t="s">
        <v>88</v>
      </c>
      <c r="DB5" s="72" t="s">
        <v>89</v>
      </c>
      <c r="DC5" s="72" t="s">
        <v>91</v>
      </c>
      <c r="DD5" s="72" t="s">
        <v>92</v>
      </c>
      <c r="DE5" s="72" t="s">
        <v>93</v>
      </c>
      <c r="DF5" s="72" t="s">
        <v>94</v>
      </c>
      <c r="DG5" s="72" t="s">
        <v>95</v>
      </c>
      <c r="DH5" s="72" t="s">
        <v>90</v>
      </c>
      <c r="DI5" s="72" t="s">
        <v>85</v>
      </c>
      <c r="DJ5" s="72" t="s">
        <v>86</v>
      </c>
      <c r="DK5" s="72" t="s">
        <v>87</v>
      </c>
      <c r="DL5" s="72" t="s">
        <v>88</v>
      </c>
      <c r="DM5" s="72" t="s">
        <v>89</v>
      </c>
      <c r="DN5" s="72" t="s">
        <v>91</v>
      </c>
      <c r="DO5" s="72" t="s">
        <v>92</v>
      </c>
      <c r="DP5" s="72" t="s">
        <v>93</v>
      </c>
      <c r="DQ5" s="72" t="s">
        <v>94</v>
      </c>
      <c r="DR5" s="72" t="s">
        <v>95</v>
      </c>
      <c r="DS5" s="72" t="s">
        <v>90</v>
      </c>
      <c r="DT5" s="72" t="s">
        <v>85</v>
      </c>
      <c r="DU5" s="72" t="s">
        <v>86</v>
      </c>
      <c r="DV5" s="72" t="s">
        <v>87</v>
      </c>
      <c r="DW5" s="72" t="s">
        <v>88</v>
      </c>
      <c r="DX5" s="72" t="s">
        <v>89</v>
      </c>
      <c r="DY5" s="72" t="s">
        <v>91</v>
      </c>
      <c r="DZ5" s="72" t="s">
        <v>92</v>
      </c>
      <c r="EA5" s="72" t="s">
        <v>93</v>
      </c>
      <c r="EB5" s="72" t="s">
        <v>94</v>
      </c>
      <c r="EC5" s="72" t="s">
        <v>95</v>
      </c>
      <c r="ED5" s="72" t="s">
        <v>90</v>
      </c>
      <c r="EE5" s="72" t="s">
        <v>85</v>
      </c>
      <c r="EF5" s="72" t="s">
        <v>86</v>
      </c>
      <c r="EG5" s="72" t="s">
        <v>87</v>
      </c>
      <c r="EH5" s="72" t="s">
        <v>88</v>
      </c>
      <c r="EI5" s="72" t="s">
        <v>89</v>
      </c>
      <c r="EJ5" s="72" t="s">
        <v>91</v>
      </c>
      <c r="EK5" s="72" t="s">
        <v>92</v>
      </c>
      <c r="EL5" s="72" t="s">
        <v>93</v>
      </c>
      <c r="EM5" s="72" t="s">
        <v>94</v>
      </c>
      <c r="EN5" s="72" t="s">
        <v>95</v>
      </c>
      <c r="EO5" s="72" t="s">
        <v>90</v>
      </c>
    </row>
    <row r="6" spans="1:148" s="61" customFormat="1">
      <c r="A6" s="62" t="s">
        <v>96</v>
      </c>
      <c r="B6" s="67">
        <f t="shared" ref="B6:X6" si="1">B7</f>
        <v>2024</v>
      </c>
      <c r="C6" s="67">
        <f t="shared" si="1"/>
        <v>82040</v>
      </c>
      <c r="D6" s="67">
        <f t="shared" si="1"/>
        <v>46</v>
      </c>
      <c r="E6" s="67">
        <f t="shared" si="1"/>
        <v>17</v>
      </c>
      <c r="F6" s="67">
        <f t="shared" si="1"/>
        <v>4</v>
      </c>
      <c r="G6" s="67">
        <f t="shared" si="1"/>
        <v>0</v>
      </c>
      <c r="H6" s="67" t="str">
        <f t="shared" si="1"/>
        <v>茨城県　古河市</v>
      </c>
      <c r="I6" s="67" t="str">
        <f t="shared" si="1"/>
        <v>法適用</v>
      </c>
      <c r="J6" s="67" t="str">
        <f t="shared" si="1"/>
        <v>下水道事業</v>
      </c>
      <c r="K6" s="67" t="str">
        <f t="shared" si="1"/>
        <v>特定環境保全公共下水道</v>
      </c>
      <c r="L6" s="67" t="str">
        <f t="shared" si="1"/>
        <v>D2</v>
      </c>
      <c r="M6" s="67" t="str">
        <f t="shared" si="1"/>
        <v>非設置</v>
      </c>
      <c r="N6" s="75" t="str">
        <f t="shared" si="1"/>
        <v>-</v>
      </c>
      <c r="O6" s="75">
        <f t="shared" si="1"/>
        <v>54.47</v>
      </c>
      <c r="P6" s="75">
        <f t="shared" si="1"/>
        <v>2.21</v>
      </c>
      <c r="Q6" s="75">
        <f t="shared" si="1"/>
        <v>84.45</v>
      </c>
      <c r="R6" s="75">
        <f t="shared" si="1"/>
        <v>3190</v>
      </c>
      <c r="S6" s="75">
        <f t="shared" si="1"/>
        <v>139812</v>
      </c>
      <c r="T6" s="75">
        <f t="shared" si="1"/>
        <v>123.58</v>
      </c>
      <c r="U6" s="75">
        <f t="shared" si="1"/>
        <v>1131.3499999999999</v>
      </c>
      <c r="V6" s="75">
        <f t="shared" si="1"/>
        <v>3076</v>
      </c>
      <c r="W6" s="75">
        <f t="shared" si="1"/>
        <v>1.52</v>
      </c>
      <c r="X6" s="75">
        <f t="shared" si="1"/>
        <v>2023.68</v>
      </c>
      <c r="Y6" s="83">
        <f t="shared" ref="Y6:AH6" si="2">IF(Y7="",NA(),Y7)</f>
        <v>102.76</v>
      </c>
      <c r="Z6" s="83">
        <f t="shared" si="2"/>
        <v>100</v>
      </c>
      <c r="AA6" s="83">
        <f t="shared" si="2"/>
        <v>100</v>
      </c>
      <c r="AB6" s="83">
        <f t="shared" si="2"/>
        <v>100</v>
      </c>
      <c r="AC6" s="83">
        <f t="shared" si="2"/>
        <v>100</v>
      </c>
      <c r="AD6" s="83">
        <f t="shared" si="2"/>
        <v>105.78</v>
      </c>
      <c r="AE6" s="83">
        <f t="shared" si="2"/>
        <v>106.09</v>
      </c>
      <c r="AF6" s="83">
        <f t="shared" si="2"/>
        <v>106.44</v>
      </c>
      <c r="AG6" s="83">
        <f t="shared" si="2"/>
        <v>107.11</v>
      </c>
      <c r="AH6" s="83">
        <f t="shared" si="2"/>
        <v>106.38</v>
      </c>
      <c r="AI6" s="75" t="str">
        <f>IF(AI7="","",IF(AI7="-","【-】","【"&amp;SUBSTITUTE(TEXT(AI7,"#,##0.00"),"-","△")&amp;"】"))</f>
        <v>【105.07】</v>
      </c>
      <c r="AJ6" s="75">
        <f t="shared" ref="AJ6:AS6" si="3">IF(AJ7="",NA(),AJ7)</f>
        <v>0</v>
      </c>
      <c r="AK6" s="75">
        <f t="shared" si="3"/>
        <v>0</v>
      </c>
      <c r="AL6" s="75">
        <f t="shared" si="3"/>
        <v>0</v>
      </c>
      <c r="AM6" s="75">
        <f t="shared" si="3"/>
        <v>0</v>
      </c>
      <c r="AN6" s="75">
        <f t="shared" si="3"/>
        <v>0</v>
      </c>
      <c r="AO6" s="83">
        <f t="shared" si="3"/>
        <v>63.96</v>
      </c>
      <c r="AP6" s="83">
        <f t="shared" si="3"/>
        <v>69.42</v>
      </c>
      <c r="AQ6" s="83">
        <f t="shared" si="3"/>
        <v>72.86</v>
      </c>
      <c r="AR6" s="83">
        <f t="shared" si="3"/>
        <v>69.540000000000006</v>
      </c>
      <c r="AS6" s="83">
        <f t="shared" si="3"/>
        <v>70.63</v>
      </c>
      <c r="AT6" s="75" t="str">
        <f>IF(AT7="","",IF(AT7="-","【-】","【"&amp;SUBSTITUTE(TEXT(AT7,"#,##0.00"),"-","△")&amp;"】"))</f>
        <v>【63.54】</v>
      </c>
      <c r="AU6" s="83">
        <f t="shared" ref="AU6:BD6" si="4">IF(AU7="",NA(),AU7)</f>
        <v>8.6300000000000008</v>
      </c>
      <c r="AV6" s="83">
        <f t="shared" si="4"/>
        <v>10.26</v>
      </c>
      <c r="AW6" s="83">
        <f t="shared" si="4"/>
        <v>12.74</v>
      </c>
      <c r="AX6" s="83">
        <f t="shared" si="4"/>
        <v>17.79</v>
      </c>
      <c r="AY6" s="83">
        <f t="shared" si="4"/>
        <v>15.42</v>
      </c>
      <c r="AZ6" s="83">
        <f t="shared" si="4"/>
        <v>44.24</v>
      </c>
      <c r="BA6" s="83">
        <f t="shared" si="4"/>
        <v>43.07</v>
      </c>
      <c r="BB6" s="83">
        <f t="shared" si="4"/>
        <v>45.42</v>
      </c>
      <c r="BC6" s="83">
        <f t="shared" si="4"/>
        <v>50.63</v>
      </c>
      <c r="BD6" s="83">
        <f t="shared" si="4"/>
        <v>53.28</v>
      </c>
      <c r="BE6" s="75" t="str">
        <f>IF(BE7="","",IF(BE7="-","【-】","【"&amp;SUBSTITUTE(TEXT(BE7,"#,##0.00"),"-","△")&amp;"】"))</f>
        <v>【50.90】</v>
      </c>
      <c r="BF6" s="83">
        <f t="shared" ref="BF6:BO6" si="5">IF(BF7="",NA(),BF7)</f>
        <v>210.85</v>
      </c>
      <c r="BG6" s="83">
        <f t="shared" si="5"/>
        <v>197.01</v>
      </c>
      <c r="BH6" s="83">
        <f t="shared" si="5"/>
        <v>32.450000000000003</v>
      </c>
      <c r="BI6" s="83">
        <f t="shared" si="5"/>
        <v>68.91</v>
      </c>
      <c r="BJ6" s="83">
        <f t="shared" si="5"/>
        <v>133.52000000000001</v>
      </c>
      <c r="BK6" s="83">
        <f t="shared" si="5"/>
        <v>1258.43</v>
      </c>
      <c r="BL6" s="83">
        <f t="shared" si="5"/>
        <v>1163.75</v>
      </c>
      <c r="BM6" s="83">
        <f t="shared" si="5"/>
        <v>1195.47</v>
      </c>
      <c r="BN6" s="83">
        <f t="shared" si="5"/>
        <v>1168.69</v>
      </c>
      <c r="BO6" s="83">
        <f t="shared" si="5"/>
        <v>1142.44</v>
      </c>
      <c r="BP6" s="75" t="str">
        <f>IF(BP7="","",IF(BP7="-","【-】","【"&amp;SUBSTITUTE(TEXT(BP7,"#,##0.00"),"-","△")&amp;"】"))</f>
        <v>【1,099.15】</v>
      </c>
      <c r="BQ6" s="83">
        <f t="shared" ref="BQ6:BZ6" si="6">IF(BQ7="",NA(),BQ7)</f>
        <v>60.45</v>
      </c>
      <c r="BR6" s="83">
        <f t="shared" si="6"/>
        <v>64.08</v>
      </c>
      <c r="BS6" s="83">
        <f t="shared" si="6"/>
        <v>67.73</v>
      </c>
      <c r="BT6" s="83">
        <f t="shared" si="6"/>
        <v>68.849999999999994</v>
      </c>
      <c r="BU6" s="83">
        <f t="shared" si="6"/>
        <v>67.38</v>
      </c>
      <c r="BV6" s="83">
        <f t="shared" si="6"/>
        <v>73.36</v>
      </c>
      <c r="BW6" s="83">
        <f t="shared" si="6"/>
        <v>72.599999999999994</v>
      </c>
      <c r="BX6" s="83">
        <f t="shared" si="6"/>
        <v>69.430000000000007</v>
      </c>
      <c r="BY6" s="83">
        <f t="shared" si="6"/>
        <v>70.709999999999994</v>
      </c>
      <c r="BZ6" s="83">
        <f t="shared" si="6"/>
        <v>66.63</v>
      </c>
      <c r="CA6" s="75" t="str">
        <f>IF(CA7="","",IF(CA7="-","【-】","【"&amp;SUBSTITUTE(TEXT(CA7,"#,##0.00"),"-","△")&amp;"】"))</f>
        <v>【72.92】</v>
      </c>
      <c r="CB6" s="83">
        <f t="shared" ref="CB6:CK6" si="7">IF(CB7="",NA(),CB7)</f>
        <v>262.18</v>
      </c>
      <c r="CC6" s="83">
        <f t="shared" si="7"/>
        <v>247.05</v>
      </c>
      <c r="CD6" s="83">
        <f t="shared" si="7"/>
        <v>231.5</v>
      </c>
      <c r="CE6" s="83">
        <f t="shared" si="7"/>
        <v>230.12</v>
      </c>
      <c r="CF6" s="83">
        <f t="shared" si="7"/>
        <v>235.81</v>
      </c>
      <c r="CG6" s="83">
        <f t="shared" si="7"/>
        <v>224.88</v>
      </c>
      <c r="CH6" s="83">
        <f t="shared" si="7"/>
        <v>228.64</v>
      </c>
      <c r="CI6" s="83">
        <f t="shared" si="7"/>
        <v>239.46</v>
      </c>
      <c r="CJ6" s="83">
        <f t="shared" si="7"/>
        <v>233.15</v>
      </c>
      <c r="CK6" s="83">
        <f t="shared" si="7"/>
        <v>252.17</v>
      </c>
      <c r="CL6" s="75" t="str">
        <f>IF(CL7="","",IF(CL7="-","【-】","【"&amp;SUBSTITUTE(TEXT(CL7,"#,##0.00"),"-","△")&amp;"】"))</f>
        <v>【225.78】</v>
      </c>
      <c r="CM6" s="83" t="str">
        <f t="shared" ref="CM6:CV6" si="8">IF(CM7="",NA(),CM7)</f>
        <v>-</v>
      </c>
      <c r="CN6" s="83" t="str">
        <f t="shared" si="8"/>
        <v>-</v>
      </c>
      <c r="CO6" s="83" t="str">
        <f t="shared" si="8"/>
        <v>-</v>
      </c>
      <c r="CP6" s="83" t="str">
        <f t="shared" si="8"/>
        <v>-</v>
      </c>
      <c r="CQ6" s="83" t="str">
        <f t="shared" si="8"/>
        <v>-</v>
      </c>
      <c r="CR6" s="83">
        <f t="shared" si="8"/>
        <v>42.4</v>
      </c>
      <c r="CS6" s="83">
        <f t="shared" si="8"/>
        <v>42.28</v>
      </c>
      <c r="CT6" s="83">
        <f t="shared" si="8"/>
        <v>41.06</v>
      </c>
      <c r="CU6" s="83">
        <f t="shared" si="8"/>
        <v>42.09</v>
      </c>
      <c r="CV6" s="83">
        <f t="shared" si="8"/>
        <v>42.15</v>
      </c>
      <c r="CW6" s="75" t="str">
        <f>IF(CW7="","",IF(CW7="-","【-】","【"&amp;SUBSTITUTE(TEXT(CW7,"#,##0.00"),"-","△")&amp;"】"))</f>
        <v>【43.17】</v>
      </c>
      <c r="CX6" s="83">
        <f t="shared" ref="CX6:DG6" si="9">IF(CX7="",NA(),CX7)</f>
        <v>55.61</v>
      </c>
      <c r="CY6" s="83">
        <f t="shared" si="9"/>
        <v>54.36</v>
      </c>
      <c r="CZ6" s="83">
        <f t="shared" si="9"/>
        <v>53.15</v>
      </c>
      <c r="DA6" s="83">
        <f t="shared" si="9"/>
        <v>55.68</v>
      </c>
      <c r="DB6" s="83">
        <f t="shared" si="9"/>
        <v>56.66</v>
      </c>
      <c r="DC6" s="83">
        <f t="shared" si="9"/>
        <v>84.19</v>
      </c>
      <c r="DD6" s="83">
        <f t="shared" si="9"/>
        <v>84.34</v>
      </c>
      <c r="DE6" s="83">
        <f t="shared" si="9"/>
        <v>84.34</v>
      </c>
      <c r="DF6" s="83">
        <f t="shared" si="9"/>
        <v>84.73</v>
      </c>
      <c r="DG6" s="83">
        <f t="shared" si="9"/>
        <v>84.21</v>
      </c>
      <c r="DH6" s="75" t="str">
        <f>IF(DH7="","",IF(DH7="-","【-】","【"&amp;SUBSTITUTE(TEXT(DH7,"#,##0.00"),"-","△")&amp;"】"))</f>
        <v>【86.31】</v>
      </c>
      <c r="DI6" s="83">
        <f t="shared" ref="DI6:DR6" si="10">IF(DI7="",NA(),DI7)</f>
        <v>2.61</v>
      </c>
      <c r="DJ6" s="83">
        <f t="shared" si="10"/>
        <v>5.23</v>
      </c>
      <c r="DK6" s="83">
        <f t="shared" si="10"/>
        <v>7.75</v>
      </c>
      <c r="DL6" s="83">
        <f t="shared" si="10"/>
        <v>10.16</v>
      </c>
      <c r="DM6" s="83">
        <f t="shared" si="10"/>
        <v>12.53</v>
      </c>
      <c r="DN6" s="83">
        <f t="shared" si="10"/>
        <v>21.36</v>
      </c>
      <c r="DO6" s="83">
        <f t="shared" si="10"/>
        <v>22.79</v>
      </c>
      <c r="DP6" s="83">
        <f t="shared" si="10"/>
        <v>24.8</v>
      </c>
      <c r="DQ6" s="83">
        <f t="shared" si="10"/>
        <v>26.77</v>
      </c>
      <c r="DR6" s="83">
        <f t="shared" si="10"/>
        <v>27.46</v>
      </c>
      <c r="DS6" s="75" t="str">
        <f>IF(DS7="","",IF(DS7="-","【-】","【"&amp;SUBSTITUTE(TEXT(DS7,"#,##0.00"),"-","△")&amp;"】"))</f>
        <v>【30.82】</v>
      </c>
      <c r="DT6" s="75">
        <f t="shared" ref="DT6:EC6" si="11">IF(DT7="",NA(),DT7)</f>
        <v>0</v>
      </c>
      <c r="DU6" s="75">
        <f t="shared" si="11"/>
        <v>0</v>
      </c>
      <c r="DV6" s="75">
        <f t="shared" si="11"/>
        <v>0</v>
      </c>
      <c r="DW6" s="75">
        <f t="shared" si="11"/>
        <v>0</v>
      </c>
      <c r="DX6" s="75">
        <f t="shared" si="11"/>
        <v>0</v>
      </c>
      <c r="DY6" s="83">
        <f t="shared" si="11"/>
        <v>1.e-002</v>
      </c>
      <c r="DZ6" s="83">
        <f t="shared" si="11"/>
        <v>1.e-002</v>
      </c>
      <c r="EA6" s="83">
        <f t="shared" si="11"/>
        <v>2.e-002</v>
      </c>
      <c r="EB6" s="83">
        <f t="shared" si="11"/>
        <v>7.0000000000000007e-002</v>
      </c>
      <c r="EC6" s="83">
        <f t="shared" si="11"/>
        <v>2.e-002</v>
      </c>
      <c r="ED6" s="75" t="str">
        <f>IF(ED7="","",IF(ED7="-","【-】","【"&amp;SUBSTITUTE(TEXT(ED7,"#,##0.00"),"-","△")&amp;"】"))</f>
        <v>【0.06】</v>
      </c>
      <c r="EE6" s="75">
        <f t="shared" ref="EE6:EN6" si="12">IF(EE7="",NA(),EE7)</f>
        <v>0</v>
      </c>
      <c r="EF6" s="75">
        <f t="shared" si="12"/>
        <v>0</v>
      </c>
      <c r="EG6" s="75">
        <f t="shared" si="12"/>
        <v>0</v>
      </c>
      <c r="EH6" s="75">
        <f t="shared" si="12"/>
        <v>0</v>
      </c>
      <c r="EI6" s="75">
        <f t="shared" si="12"/>
        <v>0</v>
      </c>
      <c r="EJ6" s="83">
        <f t="shared" si="12"/>
        <v>0.39</v>
      </c>
      <c r="EK6" s="83">
        <f t="shared" si="12"/>
        <v>0.1</v>
      </c>
      <c r="EL6" s="83">
        <f t="shared" si="12"/>
        <v>8.e-002</v>
      </c>
      <c r="EM6" s="83">
        <f t="shared" si="12"/>
        <v>6.e-002</v>
      </c>
      <c r="EN6" s="83">
        <f t="shared" si="12"/>
        <v>5.e-002</v>
      </c>
      <c r="EO6" s="75" t="str">
        <f>IF(EO7="","",IF(EO7="-","【-】","【"&amp;SUBSTITUTE(TEXT(EO7,"#,##0.00"),"-","△")&amp;"】"))</f>
        <v>【0.15】</v>
      </c>
    </row>
    <row r="7" spans="1:148" s="61" customFormat="1">
      <c r="A7" s="62"/>
      <c r="B7" s="68">
        <v>2024</v>
      </c>
      <c r="C7" s="68">
        <v>82040</v>
      </c>
      <c r="D7" s="68">
        <v>46</v>
      </c>
      <c r="E7" s="68">
        <v>17</v>
      </c>
      <c r="F7" s="68">
        <v>4</v>
      </c>
      <c r="G7" s="68">
        <v>0</v>
      </c>
      <c r="H7" s="68" t="s">
        <v>13</v>
      </c>
      <c r="I7" s="68" t="s">
        <v>97</v>
      </c>
      <c r="J7" s="68" t="s">
        <v>98</v>
      </c>
      <c r="K7" s="68" t="s">
        <v>12</v>
      </c>
      <c r="L7" s="68" t="s">
        <v>99</v>
      </c>
      <c r="M7" s="68" t="s">
        <v>100</v>
      </c>
      <c r="N7" s="76" t="s">
        <v>101</v>
      </c>
      <c r="O7" s="76">
        <v>54.47</v>
      </c>
      <c r="P7" s="76">
        <v>2.21</v>
      </c>
      <c r="Q7" s="76">
        <v>84.45</v>
      </c>
      <c r="R7" s="76">
        <v>3190</v>
      </c>
      <c r="S7" s="76">
        <v>139812</v>
      </c>
      <c r="T7" s="76">
        <v>123.58</v>
      </c>
      <c r="U7" s="76">
        <v>1131.3499999999999</v>
      </c>
      <c r="V7" s="76">
        <v>3076</v>
      </c>
      <c r="W7" s="76">
        <v>1.52</v>
      </c>
      <c r="X7" s="76">
        <v>2023.68</v>
      </c>
      <c r="Y7" s="76">
        <v>102.76</v>
      </c>
      <c r="Z7" s="76">
        <v>100</v>
      </c>
      <c r="AA7" s="76">
        <v>100</v>
      </c>
      <c r="AB7" s="76">
        <v>100</v>
      </c>
      <c r="AC7" s="76">
        <v>100</v>
      </c>
      <c r="AD7" s="76">
        <v>105.78</v>
      </c>
      <c r="AE7" s="76">
        <v>106.09</v>
      </c>
      <c r="AF7" s="76">
        <v>106.44</v>
      </c>
      <c r="AG7" s="76">
        <v>107.11</v>
      </c>
      <c r="AH7" s="76">
        <v>106.38</v>
      </c>
      <c r="AI7" s="76">
        <v>105.07</v>
      </c>
      <c r="AJ7" s="76">
        <v>0</v>
      </c>
      <c r="AK7" s="76">
        <v>0</v>
      </c>
      <c r="AL7" s="76">
        <v>0</v>
      </c>
      <c r="AM7" s="76">
        <v>0</v>
      </c>
      <c r="AN7" s="76">
        <v>0</v>
      </c>
      <c r="AO7" s="76">
        <v>63.96</v>
      </c>
      <c r="AP7" s="76">
        <v>69.42</v>
      </c>
      <c r="AQ7" s="76">
        <v>72.86</v>
      </c>
      <c r="AR7" s="76">
        <v>69.540000000000006</v>
      </c>
      <c r="AS7" s="76">
        <v>70.63</v>
      </c>
      <c r="AT7" s="76">
        <v>63.54</v>
      </c>
      <c r="AU7" s="76">
        <v>8.6300000000000008</v>
      </c>
      <c r="AV7" s="76">
        <v>10.26</v>
      </c>
      <c r="AW7" s="76">
        <v>12.74</v>
      </c>
      <c r="AX7" s="76">
        <v>17.79</v>
      </c>
      <c r="AY7" s="76">
        <v>15.42</v>
      </c>
      <c r="AZ7" s="76">
        <v>44.24</v>
      </c>
      <c r="BA7" s="76">
        <v>43.07</v>
      </c>
      <c r="BB7" s="76">
        <v>45.42</v>
      </c>
      <c r="BC7" s="76">
        <v>50.63</v>
      </c>
      <c r="BD7" s="76">
        <v>53.28</v>
      </c>
      <c r="BE7" s="76">
        <v>50.9</v>
      </c>
      <c r="BF7" s="76">
        <v>210.85</v>
      </c>
      <c r="BG7" s="76">
        <v>197.01</v>
      </c>
      <c r="BH7" s="76">
        <v>32.450000000000003</v>
      </c>
      <c r="BI7" s="76">
        <v>68.91</v>
      </c>
      <c r="BJ7" s="76">
        <v>133.52000000000001</v>
      </c>
      <c r="BK7" s="76">
        <v>1258.43</v>
      </c>
      <c r="BL7" s="76">
        <v>1163.75</v>
      </c>
      <c r="BM7" s="76">
        <v>1195.47</v>
      </c>
      <c r="BN7" s="76">
        <v>1168.69</v>
      </c>
      <c r="BO7" s="76">
        <v>1142.44</v>
      </c>
      <c r="BP7" s="76">
        <v>1099.1500000000001</v>
      </c>
      <c r="BQ7" s="76">
        <v>60.45</v>
      </c>
      <c r="BR7" s="76">
        <v>64.08</v>
      </c>
      <c r="BS7" s="76">
        <v>67.73</v>
      </c>
      <c r="BT7" s="76">
        <v>68.849999999999994</v>
      </c>
      <c r="BU7" s="76">
        <v>67.38</v>
      </c>
      <c r="BV7" s="76">
        <v>73.36</v>
      </c>
      <c r="BW7" s="76">
        <v>72.599999999999994</v>
      </c>
      <c r="BX7" s="76">
        <v>69.430000000000007</v>
      </c>
      <c r="BY7" s="76">
        <v>70.709999999999994</v>
      </c>
      <c r="BZ7" s="76">
        <v>66.63</v>
      </c>
      <c r="CA7" s="76">
        <v>72.92</v>
      </c>
      <c r="CB7" s="76">
        <v>262.18</v>
      </c>
      <c r="CC7" s="76">
        <v>247.05</v>
      </c>
      <c r="CD7" s="76">
        <v>231.5</v>
      </c>
      <c r="CE7" s="76">
        <v>230.12</v>
      </c>
      <c r="CF7" s="76">
        <v>235.81</v>
      </c>
      <c r="CG7" s="76">
        <v>224.88</v>
      </c>
      <c r="CH7" s="76">
        <v>228.64</v>
      </c>
      <c r="CI7" s="76">
        <v>239.46</v>
      </c>
      <c r="CJ7" s="76">
        <v>233.15</v>
      </c>
      <c r="CK7" s="76">
        <v>252.17</v>
      </c>
      <c r="CL7" s="76">
        <v>225.78</v>
      </c>
      <c r="CM7" s="76" t="s">
        <v>101</v>
      </c>
      <c r="CN7" s="76" t="s">
        <v>101</v>
      </c>
      <c r="CO7" s="76" t="s">
        <v>101</v>
      </c>
      <c r="CP7" s="76" t="s">
        <v>101</v>
      </c>
      <c r="CQ7" s="76" t="s">
        <v>101</v>
      </c>
      <c r="CR7" s="76">
        <v>42.4</v>
      </c>
      <c r="CS7" s="76">
        <v>42.28</v>
      </c>
      <c r="CT7" s="76">
        <v>41.06</v>
      </c>
      <c r="CU7" s="76">
        <v>42.09</v>
      </c>
      <c r="CV7" s="76">
        <v>42.15</v>
      </c>
      <c r="CW7" s="76">
        <v>43.17</v>
      </c>
      <c r="CX7" s="76">
        <v>55.61</v>
      </c>
      <c r="CY7" s="76">
        <v>54.36</v>
      </c>
      <c r="CZ7" s="76">
        <v>53.15</v>
      </c>
      <c r="DA7" s="76">
        <v>55.68</v>
      </c>
      <c r="DB7" s="76">
        <v>56.66</v>
      </c>
      <c r="DC7" s="76">
        <v>84.19</v>
      </c>
      <c r="DD7" s="76">
        <v>84.34</v>
      </c>
      <c r="DE7" s="76">
        <v>84.34</v>
      </c>
      <c r="DF7" s="76">
        <v>84.73</v>
      </c>
      <c r="DG7" s="76">
        <v>84.21</v>
      </c>
      <c r="DH7" s="76">
        <v>86.31</v>
      </c>
      <c r="DI7" s="76">
        <v>2.61</v>
      </c>
      <c r="DJ7" s="76">
        <v>5.23</v>
      </c>
      <c r="DK7" s="76">
        <v>7.75</v>
      </c>
      <c r="DL7" s="76">
        <v>10.16</v>
      </c>
      <c r="DM7" s="76">
        <v>12.53</v>
      </c>
      <c r="DN7" s="76">
        <v>21.36</v>
      </c>
      <c r="DO7" s="76">
        <v>22.79</v>
      </c>
      <c r="DP7" s="76">
        <v>24.8</v>
      </c>
      <c r="DQ7" s="76">
        <v>26.77</v>
      </c>
      <c r="DR7" s="76">
        <v>27.46</v>
      </c>
      <c r="DS7" s="76">
        <v>30.82</v>
      </c>
      <c r="DT7" s="76">
        <v>0</v>
      </c>
      <c r="DU7" s="76">
        <v>0</v>
      </c>
      <c r="DV7" s="76">
        <v>0</v>
      </c>
      <c r="DW7" s="76">
        <v>0</v>
      </c>
      <c r="DX7" s="76">
        <v>0</v>
      </c>
      <c r="DY7" s="76">
        <v>1.e-002</v>
      </c>
      <c r="DZ7" s="76">
        <v>1.e-002</v>
      </c>
      <c r="EA7" s="76">
        <v>2.e-002</v>
      </c>
      <c r="EB7" s="76">
        <v>7.0000000000000007e-002</v>
      </c>
      <c r="EC7" s="76">
        <v>2.e-002</v>
      </c>
      <c r="ED7" s="76">
        <v>6.e-002</v>
      </c>
      <c r="EE7" s="76">
        <v>0</v>
      </c>
      <c r="EF7" s="76">
        <v>0</v>
      </c>
      <c r="EG7" s="76">
        <v>0</v>
      </c>
      <c r="EH7" s="76">
        <v>0</v>
      </c>
      <c r="EI7" s="76">
        <v>0</v>
      </c>
      <c r="EJ7" s="76">
        <v>0.39</v>
      </c>
      <c r="EK7" s="76">
        <v>0.1</v>
      </c>
      <c r="EL7" s="76">
        <v>8.e-002</v>
      </c>
      <c r="EM7" s="76">
        <v>6.e-002</v>
      </c>
      <c r="EN7" s="76">
        <v>5.e-002</v>
      </c>
      <c r="EO7" s="76">
        <v>0.15</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島野 秀人</cp:lastModifiedBy>
  <dcterms:created xsi:type="dcterms:W3CDTF">2025-12-23T06:09:36Z</dcterms:created>
  <dcterms:modified xsi:type="dcterms:W3CDTF">2026-01-27T08:11:23Z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2026-01-27T08:11:23Z</vt:filetime>
  </property>
</Properties>
</file>